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20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43" i="4"/>
  <c r="D244"/>
  <c r="D245"/>
  <c r="D242"/>
  <c r="E244" l="1"/>
  <c r="E245"/>
  <c r="E242"/>
  <c r="F233"/>
  <c r="E234"/>
  <c r="E231"/>
  <c r="D246"/>
  <c r="D248" s="1"/>
  <c r="B238"/>
  <c r="D235"/>
  <c r="E235" s="1"/>
  <c r="B227"/>
  <c r="F247"/>
  <c r="E247"/>
  <c r="F245"/>
  <c r="F243"/>
  <c r="E243"/>
  <c r="F234"/>
  <c r="F232"/>
  <c r="E232"/>
  <c r="D155"/>
  <c r="D156"/>
  <c r="D157"/>
  <c r="D154"/>
  <c r="D158"/>
  <c r="B150"/>
  <c r="F158"/>
  <c r="F154"/>
  <c r="B161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D101"/>
  <c r="D102"/>
  <c r="D99"/>
  <c r="D89"/>
  <c r="F89" s="1"/>
  <c r="D90"/>
  <c r="F90" s="1"/>
  <c r="D91"/>
  <c r="D88"/>
  <c r="E88" s="1"/>
  <c r="D92"/>
  <c r="F92" s="1"/>
  <c r="B84"/>
  <c r="E92"/>
  <c r="E90"/>
  <c r="E89"/>
  <c r="F88"/>
  <c r="D81"/>
  <c r="D166"/>
  <c r="D167"/>
  <c r="D168"/>
  <c r="D165"/>
  <c r="O28" i="2"/>
  <c r="M28"/>
  <c r="P29"/>
  <c r="N29"/>
  <c r="F231" i="4" l="1"/>
  <c r="F242"/>
  <c r="E157"/>
  <c r="E233"/>
  <c r="E230" s="1"/>
  <c r="F230"/>
  <c r="E241"/>
  <c r="D241"/>
  <c r="D240" s="1"/>
  <c r="F244"/>
  <c r="F241" s="1"/>
  <c r="F235"/>
  <c r="D230"/>
  <c r="D229" s="1"/>
  <c r="F246"/>
  <c r="F248" s="1"/>
  <c r="E246"/>
  <c r="E248" s="1"/>
  <c r="E155"/>
  <c r="D87"/>
  <c r="D86" s="1"/>
  <c r="E91"/>
  <c r="E87" s="1"/>
  <c r="E154"/>
  <c r="E158"/>
  <c r="F155"/>
  <c r="F157"/>
  <c r="F91"/>
  <c r="F87" s="1"/>
  <c r="F240" l="1"/>
  <c r="E240"/>
  <c r="E229"/>
  <c r="F229"/>
  <c r="E86"/>
  <c r="F86"/>
  <c r="F156"/>
  <c r="F153" s="1"/>
  <c r="E156"/>
  <c r="E153" s="1"/>
  <c r="D153"/>
  <c r="D152" s="1"/>
  <c r="E152" l="1"/>
  <c r="F152"/>
  <c r="O14" i="2" l="1"/>
  <c r="M14"/>
  <c r="D76" i="4" l="1"/>
  <c r="B73"/>
  <c r="D70"/>
  <c r="D72" s="1"/>
  <c r="B62"/>
  <c r="D59"/>
  <c r="D61" s="1"/>
  <c r="B51"/>
  <c r="D48"/>
  <c r="D50" s="1"/>
  <c r="B40"/>
  <c r="D37"/>
  <c r="D39" s="1"/>
  <c r="B29"/>
  <c r="D26"/>
  <c r="D28" s="1"/>
  <c r="B18"/>
  <c r="D15"/>
  <c r="D17" s="1"/>
  <c r="B7"/>
  <c r="D75" l="1"/>
  <c r="M21" i="2"/>
  <c r="O21" s="1"/>
  <c r="E75" i="4" l="1"/>
  <c r="F75"/>
  <c r="R52" i="3"/>
  <c r="M15" i="2" l="1"/>
  <c r="O15" s="1"/>
  <c r="M19" l="1"/>
  <c r="F71" i="4"/>
  <c r="E71"/>
  <c r="F60"/>
  <c r="E60"/>
  <c r="F49"/>
  <c r="E49"/>
  <c r="F38"/>
  <c r="E38"/>
  <c r="F27"/>
  <c r="E27"/>
  <c r="D223"/>
  <c r="D212"/>
  <c r="D201"/>
  <c r="D190"/>
  <c r="D179"/>
  <c r="D222" l="1"/>
  <c r="D221"/>
  <c r="D211"/>
  <c r="D210"/>
  <c r="D200"/>
  <c r="D199"/>
  <c r="D189"/>
  <c r="D188"/>
  <c r="D178"/>
  <c r="D177"/>
  <c r="D220"/>
  <c r="D198"/>
  <c r="D187"/>
  <c r="D176"/>
  <c r="M16" i="2" l="1"/>
  <c r="O16" s="1"/>
  <c r="M17"/>
  <c r="O17" s="1"/>
  <c r="O18"/>
  <c r="O19"/>
  <c r="M20"/>
  <c r="O20" s="1"/>
  <c r="M22"/>
  <c r="O22" s="1"/>
  <c r="M23"/>
  <c r="O23" s="1"/>
  <c r="M24"/>
  <c r="O24" s="1"/>
  <c r="M25"/>
  <c r="O25" s="1"/>
  <c r="M26"/>
  <c r="O26" s="1"/>
  <c r="M27"/>
  <c r="O27" s="1"/>
  <c r="N9"/>
  <c r="P9" s="1"/>
  <c r="N10"/>
  <c r="P10" s="1"/>
  <c r="N11"/>
  <c r="P11" s="1"/>
  <c r="N12"/>
  <c r="P12" s="1"/>
  <c r="N13"/>
  <c r="P13" s="1"/>
  <c r="N8"/>
  <c r="P8" s="1"/>
  <c r="F69" i="4"/>
  <c r="E69"/>
  <c r="F68"/>
  <c r="E68"/>
  <c r="F67"/>
  <c r="E67"/>
  <c r="F66"/>
  <c r="E66"/>
  <c r="E65" s="1"/>
  <c r="D65"/>
  <c r="E61"/>
  <c r="F61" s="1"/>
  <c r="F58"/>
  <c r="E58"/>
  <c r="F57"/>
  <c r="E57"/>
  <c r="F56"/>
  <c r="E56"/>
  <c r="F47"/>
  <c r="E47"/>
  <c r="F46"/>
  <c r="E46"/>
  <c r="F45"/>
  <c r="E45"/>
  <c r="F44"/>
  <c r="E44"/>
  <c r="E43" s="1"/>
  <c r="D43"/>
  <c r="D224"/>
  <c r="F224" s="1"/>
  <c r="B216"/>
  <c r="F223"/>
  <c r="E223"/>
  <c r="F222"/>
  <c r="E222"/>
  <c r="F221"/>
  <c r="E221"/>
  <c r="F220"/>
  <c r="E220"/>
  <c r="D219"/>
  <c r="D213"/>
  <c r="F213" s="1"/>
  <c r="B205"/>
  <c r="E213"/>
  <c r="F212"/>
  <c r="E212"/>
  <c r="F211"/>
  <c r="E211"/>
  <c r="F210"/>
  <c r="E210"/>
  <c r="D202"/>
  <c r="E202" s="1"/>
  <c r="B194"/>
  <c r="D191"/>
  <c r="F201"/>
  <c r="E201"/>
  <c r="F200"/>
  <c r="E200"/>
  <c r="F199"/>
  <c r="E199"/>
  <c r="F198"/>
  <c r="F197" s="1"/>
  <c r="E198"/>
  <c r="E197" s="1"/>
  <c r="D197"/>
  <c r="F43" l="1"/>
  <c r="F219"/>
  <c r="F72"/>
  <c r="E72"/>
  <c r="D196"/>
  <c r="E196" s="1"/>
  <c r="F202"/>
  <c r="D218"/>
  <c r="E218" s="1"/>
  <c r="E224"/>
  <c r="E219"/>
  <c r="F65"/>
  <c r="D42"/>
  <c r="E42" s="1"/>
  <c r="E48"/>
  <c r="E50" s="1"/>
  <c r="D64"/>
  <c r="F70"/>
  <c r="E70"/>
  <c r="F59"/>
  <c r="E59"/>
  <c r="F48"/>
  <c r="F50" s="1"/>
  <c r="F196"/>
  <c r="F42" l="1"/>
  <c r="F218"/>
  <c r="E64"/>
  <c r="F64"/>
  <c r="F16" l="1"/>
  <c r="E16"/>
  <c r="E249"/>
  <c r="F249"/>
  <c r="E250"/>
  <c r="F250"/>
  <c r="F191"/>
  <c r="B183"/>
  <c r="E191"/>
  <c r="F190"/>
  <c r="E190"/>
  <c r="F189"/>
  <c r="E189"/>
  <c r="F188"/>
  <c r="E188"/>
  <c r="F187"/>
  <c r="E187"/>
  <c r="F186"/>
  <c r="D186"/>
  <c r="D180"/>
  <c r="E180" s="1"/>
  <c r="B172"/>
  <c r="F179"/>
  <c r="E179"/>
  <c r="F178"/>
  <c r="E178"/>
  <c r="F177"/>
  <c r="E177"/>
  <c r="F176"/>
  <c r="E176"/>
  <c r="D175"/>
  <c r="D169"/>
  <c r="E169" s="1"/>
  <c r="F168"/>
  <c r="E168"/>
  <c r="F167"/>
  <c r="E167"/>
  <c r="F166"/>
  <c r="E166"/>
  <c r="F165"/>
  <c r="E165"/>
  <c r="E164" s="1"/>
  <c r="D164"/>
  <c r="D147"/>
  <c r="E147" s="1"/>
  <c r="B139"/>
  <c r="F146"/>
  <c r="E146"/>
  <c r="F145"/>
  <c r="E145"/>
  <c r="F144"/>
  <c r="E144"/>
  <c r="F143"/>
  <c r="E143"/>
  <c r="D142"/>
  <c r="D136"/>
  <c r="E136" s="1"/>
  <c r="F136" s="1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F1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F78"/>
  <c r="F79"/>
  <c r="F80"/>
  <c r="F77"/>
  <c r="E78"/>
  <c r="E79"/>
  <c r="E80"/>
  <c r="E77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E76" l="1"/>
  <c r="F76"/>
  <c r="E186"/>
  <c r="E26"/>
  <c r="E28" s="1"/>
  <c r="D20"/>
  <c r="E37"/>
  <c r="E39" s="1"/>
  <c r="D31"/>
  <c r="E31" s="1"/>
  <c r="E175"/>
  <c r="E81"/>
  <c r="F131"/>
  <c r="F130" s="1"/>
  <c r="F142"/>
  <c r="F175"/>
  <c r="E142"/>
  <c r="E131"/>
  <c r="E130" s="1"/>
  <c r="F164"/>
  <c r="E120"/>
  <c r="F120"/>
  <c r="F21"/>
  <c r="D130"/>
  <c r="D174"/>
  <c r="F174" s="1"/>
  <c r="F98"/>
  <c r="E21"/>
  <c r="E32"/>
  <c r="F32"/>
  <c r="E98"/>
  <c r="E109"/>
  <c r="F109"/>
  <c r="D163"/>
  <c r="D108"/>
  <c r="E108" s="1"/>
  <c r="D185"/>
  <c r="F180"/>
  <c r="F169"/>
  <c r="D141"/>
  <c r="F147"/>
  <c r="D119"/>
  <c r="F37"/>
  <c r="F39" s="1"/>
  <c r="F81"/>
  <c r="F114"/>
  <c r="D9"/>
  <c r="E17"/>
  <c r="F103"/>
  <c r="F26"/>
  <c r="F28" s="1"/>
  <c r="D97"/>
  <c r="E114"/>
  <c r="F12"/>
  <c r="F13"/>
  <c r="F14"/>
  <c r="F15"/>
  <c r="F11"/>
  <c r="E12"/>
  <c r="E13"/>
  <c r="E14"/>
  <c r="E15"/>
  <c r="E11"/>
  <c r="E20" l="1"/>
  <c r="E185"/>
  <c r="E141"/>
  <c r="E163"/>
  <c r="F163"/>
  <c r="E9"/>
  <c r="E97"/>
  <c r="E174"/>
  <c r="E10"/>
  <c r="F108"/>
  <c r="F10"/>
  <c r="F185"/>
  <c r="F31"/>
  <c r="F141"/>
  <c r="F9"/>
  <c r="F20"/>
  <c r="F97"/>
  <c r="E55" l="1"/>
  <c r="E54" s="1"/>
  <c r="F55"/>
  <c r="F54" s="1"/>
  <c r="D54"/>
  <c r="D53" s="1"/>
  <c r="D209"/>
  <c r="F209" s="1"/>
  <c r="F208" s="1"/>
  <c r="D208" l="1"/>
  <c r="D207" s="1"/>
  <c r="E207" s="1"/>
  <c r="F53"/>
  <c r="E53"/>
  <c r="E6" s="1"/>
  <c r="E209"/>
  <c r="E208" s="1"/>
  <c r="D6" l="1"/>
  <c r="D251" s="1"/>
  <c r="D255" s="1"/>
  <c r="F207"/>
  <c r="F6" s="1"/>
  <c r="E251"/>
  <c r="F251" l="1"/>
</calcChain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<sst xmlns="http://schemas.openxmlformats.org/spreadsheetml/2006/main" count="2689" uniqueCount="471">
  <si>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</si>
  <si>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</si>
  <si>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</si>
  <si>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</si>
  <si>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</si>
  <si>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</si>
  <si>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</si>
  <si>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</si>
  <si>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</si>
  <si>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</si>
  <si>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</si>
  <si>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</si>
  <si>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</si>
  <si>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</si>
  <si>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</si>
  <si>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</si>
  <si>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</si>
  <si>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</si>
  <si>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</si>
  <si>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</si>
  <si>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</si>
  <si>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</si>
  <si>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</si>
  <si>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</si>
  <si>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</si>
  <si>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</si>
  <si>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</si>
  <si>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</si>
  <si>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</si>
  <si>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</si>
  <si>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</si>
  <si>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</si>
  <si>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</si>
  <si>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</si>
  <si>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</si>
  <si>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</si>
  <si>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</si>
  <si>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</si>
  <si>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</si>
  <si>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</si>
  <si>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</si>
  <si>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</si>
  <si>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</si>
  <si>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</si>
  <si>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</si>
  <si>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</si>
  <si>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</si>
  <si>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</si>
  <si>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</si>
  <si>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</si>
  <si>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</si>
  <si>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</si>
  <si>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</si>
  <si>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</si>
  <si>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</si>
  <si>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</si>
  <si>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</si>
  <si>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</si>
  <si>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</si>
  <si>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</si>
  <si>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</si>
  <si>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</si>
  <si>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</si>
  <si>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</si>
  <si>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</si>
  <si>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</si>
  <si>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</si>
  <si>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</si>
  <si>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</si>
  <si>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</si>
  <si>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</si>
  <si>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</si>
  <si>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</si>
  <si>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</si>
  <si>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</si>
  <si>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</si>
  <si>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</si>
  <si>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</si>
  <si>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</si>
  <si>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</si>
  <si>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</si>
  <si>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</si>
  <si>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</si>
  <si>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</si>
  <si>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</si>
  <si>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</si>
  <si>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</si>
  <si>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</si>
  <si>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</si>
  <si>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</si>
  <si>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</si>
  <si>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</si>
  <si>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</si>
  <si>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</si>
  <si>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</si>
  <si>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</si>
  <si>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</si>
  <si>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</si>
  <si>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</si>
  <si>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</si>
  <si>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</si>
  <si>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</si>
  <si>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</si>
  <si>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</si>
  <si>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</si>
  <si>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</si>
  <si>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</si>
  <si>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</si>
  <si>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</si>
  <si>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</si>
  <si>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</si>
  <si>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</si>
  <si>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</si>
  <si>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</si>
  <si>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</si>
  <si>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</si>
  <si>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</si>
  <si>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</si>
  <si>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</si>
  <si>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</si>
  <si>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</si>
  <si>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</si>
  <si>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</si>
  <si>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</si>
  <si>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</si>
  <si>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</si>
  <si>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</si>
  <si>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</si>
  <si>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</si>
  <si>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</si>
  <si>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</si>
  <si>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</si>
  <si>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</si>
  <si>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</si>
  <si>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</si>
  <si>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</si>
  <si>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</si>
  <si>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</si>
  <si>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</si>
  <si>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</si>
  <si>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</si>
  <si>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</si>
  <si>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</si>
  <si>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</si>
  <si>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</si>
  <si>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</si>
  <si>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</si>
  <si>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</si>
  <si>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</si>
  <si>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</si>
  <si>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</si>
  <si>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</si>
  <si>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</si>
  <si>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</si>
  <si>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</si>
  <si>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</si>
  <si>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</si>
  <si>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</si>
  <si>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</si>
  <si>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</si>
  <si>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</si>
  <si>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</si>
  <si>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</si>
  <si>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</si>
  <si>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</si>
  <si>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</si>
  <si>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</si>
  <si>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</si>
  <si>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</si>
  <si>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</si>
  <si>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</si>
  <si>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</si>
  <si>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</si>
  <si>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</si>
  <si>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</si>
  <si>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</si>
  <si>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</si>
  <si>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</si>
  <si>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</si>
  <si>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</si>
  <si>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</si>
  <si>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</si>
  <si>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</si>
  <si>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</si>
  <si>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</si>
  <si>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</si>
  <si>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</si>
  <si>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</si>
  <si>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</si>
  <si>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</si>
  <si>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</si>
  <si>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</si>
  <si>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</si>
  <si>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</si>
  <si>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</si>
  <si>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</si>
  <si>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</si>
  <si>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</si>
  <si>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</si>
  <si>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</si>
  <si>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</si>
  <si>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</si>
  <si>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</si>
  <si>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</si>
  <si>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</si>
  <si>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</si>
  <si>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</si>
  <si>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</si>
  <si>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</si>
  <si>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</si>
  <si>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</si>
  <si>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</si>
  <si>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</si>
  <si>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</si>
  <si>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</si>
  <si>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</si>
  <si>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</si>
  <si>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</si>
  <si>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</si>
  <si>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</si>
  <si>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</si>
  <si>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</si>
  <si>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</si>
  <si>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</si>
  <si>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</si>
  <si>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</si>
  <si>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</si>
  <si>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</si>
  <si>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</si>
  <si>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</si>
  <si>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</si>
  <si>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</si>
  <si>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</si>
  <si>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</si>
  <si>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</si>
  <si>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</si>
  <si>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</si>
  <si>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</si>
  <si>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</si>
  <si>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</si>
  <si>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</si>
  <si>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</si>
  <si>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</si>
  <si>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</si>
  <si>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</si>
  <si>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</si>
  <si>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</si>
  <si>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</si>
  <si>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</si>
  <si>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</si>
  <si>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</si>
  <si>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</si>
  <si>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</si>
  <si>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</si>
  <si>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</si>
  <si>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</si>
  <si>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</si>
  <si>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</si>
  <si>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</si>
  <si>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</si>
  <si>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</si>
  <si>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</si>
  <si>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</si>
  <si>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</si>
  <si>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</si>
  <si>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</si>
  <si>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</si>
  <si>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</si>
  <si>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</si>
  <si>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</si>
  <si>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</si>
  <si>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</si>
  <si>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</si>
  <si>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</si>
  <si>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</si>
  <si>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</si>
  <si>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</si>
  <si>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</si>
  <si>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</si>
  <si>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</si>
  <si>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</si>
  <si>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</si>
  <si>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</si>
  <si>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</si>
  <si>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</si>
  <si>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</si>
  <si>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</si>
  <si>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</si>
  <si>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</si>
  <si>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</si>
  <si>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</si>
  <si>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</si>
  <si>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</si>
  <si>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</si>
  <si>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</si>
  <si>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</si>
  <si>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</si>
  <si>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</si>
  <si>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</si>
  <si>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</si>
  <si>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</si>
  <si>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</si>
  <si>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</si>
  <si>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</si>
  <si>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</si>
  <si>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</si>
  <si>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</si>
  <si>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</si>
  <si>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</si>
  <si>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</si>
  <si>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</si>
  <si>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</si>
  <si>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</si>
  <si>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</si>
  <si>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</si>
  <si>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</si>
  <si>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</si>
  <si>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</si>
  <si>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</si>
  <si>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</si>
  <si>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</si>
  <si>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</si>
  <si>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</si>
  <si>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</si>
  <si>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</si>
  <si>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</si>
  <si>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</si>
  <si>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</si>
  <si>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</si>
  <si>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</si>
  <si>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</si>
  <si>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</si>
  <si>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</si>
  <si>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</si>
  <si>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</si>
  <si>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</si>
  <si>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</si>
  <si>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</si>
  <si>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</si>
  <si>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</si>
  <si>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</si>
  <si>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</si>
  <si>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</si>
  <si>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</si>
  <si>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</si>
  <si>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</si>
  <si>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</si>
  <si>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</si>
  <si>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</si>
  <si>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</si>
  <si>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</si>
  <si>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</si>
  <si>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</si>
  <si>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</si>
  <si>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</si>
  <si>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</si>
  <si>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</si>
  <si>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</si>
  <si>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</si>
  <si>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</si>
  <si>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</si>
  <si>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</si>
  <si>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</si>
  <si>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</si>
  <si>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</si>
  <si>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</si>
  <si>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</si>
  <si>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</si>
  <si>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</si>
  <si>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</si>
  <si>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</si>
  <si>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</si>
  <si>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</si>
  <si>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</si>
  <si>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</si>
  <si>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</si>
  <si>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</si>
  <si>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</si>
  <si>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</si>
  <si>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</si>
  <si>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</si>
  <si>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</si>
  <si>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</si>
  <si>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</si>
  <si>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</si>
  <si>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</si>
  <si>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</si>
  <si>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</si>
  <si>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</si>
  <si>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</si>
  <si>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</si>
  <si>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</si>
  <si>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</si>
  <si>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</si>
  <si>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</si>
  <si>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</si>
  <si>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</si>
  <si>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</si>
  <si>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</si>
  <si>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</si>
  <si>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</si>
  <si>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</si>
  <si>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</si>
  <si>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</si>
  <si>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</si>
  <si>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</si>
  <si>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</si>
  <si>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</si>
  <si>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</si>
  <si>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</si>
  <si>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</si>
  <si>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</si>
  <si>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</si>
  <si>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</si>
  <si>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</si>
  <si>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</si>
  <si>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</si>
  <si>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</si>
  <si>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</si>
  <si>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</si>
  <si>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</si>
  <si>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</si>
  <si>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</si>
  <si>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</si>
  <si>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</si>
  <si>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</si>
  <si>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</si>
  <si>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</si>
  <si>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</si>
  <si>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</si>
  <si>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</si>
  <si>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</si>
  <si>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</si>
  <si>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</si>
  <si>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</si>
  <si>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</si>
  <si>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</si>
  <si>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</si>
  <si>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</si>
  <si>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</si>
  <si>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</si>
  <si>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</si>
  <si>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</si>
  <si>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</si>
  <si>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</si>
  <si>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</si>
  <si>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</si>
  <si>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</si>
  <si>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</si>
  <si>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</si>
  <si>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</si>
  <si>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</si>
  <si>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</si>
  <si>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</si>
  <si>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</si>
  <si>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</si>
  <si>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</si>
  <si>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215.3.</t>
  </si>
  <si>
    <t>22889000Р69100310002002</t>
  </si>
  <si>
    <t>22889000Р69101010001002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</si>
  <si>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</si>
  <si>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</si>
  <si>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«30 »   декабря 2022 г.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</si>
  <si>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</si>
  <si>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</si>
  <si>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</si>
  <si>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</si>
  <si>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</si>
  <si>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</si>
  <si>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Селижаровского  муниципального округа</t>
  </si>
  <si>
    <t>Жукова Галина Евгеньевна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</si>
</sst>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topLeftCell="A7" zoomScale="60" zoomScaleNormal="100" workbookViewId="0">
      <selection activeCell="B67" sqref="B67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45" t="s">
        <v>0</v>
      </c>
      <c r="B2" s="45" t="s">
        <v>0</v>
      </c>
      <c r="C2" s="45" t="s">
        <v>0</v>
      </c>
      <c r="D2" s="45" t="s">
        <v>0</v>
      </c>
      <c r="E2" s="61" t="s">
        <v>1</v>
      </c>
      <c r="F2" s="61"/>
      <c r="G2" s="61"/>
    </row>
    <row r="3" spans="1:7" ht="18" customHeight="1">
      <c r="A3" s="45" t="s">
        <v>0</v>
      </c>
      <c r="B3" s="45" t="s">
        <v>0</v>
      </c>
      <c r="C3" s="45" t="s">
        <v>0</v>
      </c>
      <c r="D3" s="45" t="s">
        <v>0</v>
      </c>
      <c r="E3" s="60" t="s">
        <v>0</v>
      </c>
      <c r="F3" s="60" t="s">
        <v>0</v>
      </c>
      <c r="G3" s="60" t="s">
        <v>0</v>
      </c>
    </row>
    <row r="4" spans="1:7" ht="18" customHeight="1">
      <c r="A4" s="45" t="s">
        <v>0</v>
      </c>
      <c r="B4" s="45" t="s">
        <v>0</v>
      </c>
      <c r="C4" s="45" t="s">
        <v>0</v>
      </c>
      <c r="D4" s="45" t="s">
        <v>0</v>
      </c>
      <c r="E4" s="60" t="s">
        <v>0</v>
      </c>
      <c r="F4" s="60" t="s">
        <v>0</v>
      </c>
      <c r="G4" s="60" t="s">
        <v>0</v>
      </c>
    </row>
    <row r="5" spans="1:7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62" t="s">
        <v>2</v>
      </c>
      <c r="F5" s="62"/>
      <c r="G5" s="62"/>
    </row>
    <row r="6" spans="1:7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62" t="s">
        <v>3</v>
      </c>
      <c r="F6" s="62"/>
      <c r="G6" s="62"/>
    </row>
    <row r="7" spans="1:7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63" t="s">
        <v>460</v>
      </c>
      <c r="F7" s="64"/>
      <c r="G7" s="64"/>
    </row>
    <row r="8" spans="1:7" ht="30.4" customHeight="1">
      <c r="A8" s="45" t="s">
        <v>0</v>
      </c>
      <c r="B8" s="45" t="s">
        <v>0</v>
      </c>
      <c r="C8" s="45" t="s">
        <v>0</v>
      </c>
      <c r="D8" s="45" t="s">
        <v>0</v>
      </c>
      <c r="E8" s="59" t="s">
        <v>4</v>
      </c>
      <c r="F8" s="59"/>
      <c r="G8" s="59"/>
    </row>
    <row r="9" spans="1:7" ht="31.35" customHeight="1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3" t="s">
        <v>461</v>
      </c>
    </row>
    <row r="10" spans="1:7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2" t="s">
        <v>462</v>
      </c>
    </row>
    <row r="13" spans="1:7" ht="30.2" customHeight="1">
      <c r="A13" s="45" t="s">
        <v>0</v>
      </c>
      <c r="B13" s="45" t="s">
        <v>0</v>
      </c>
      <c r="C13" s="45" t="s">
        <v>0</v>
      </c>
      <c r="D13" s="45" t="s">
        <v>0</v>
      </c>
      <c r="E13" s="56" t="s">
        <v>7</v>
      </c>
      <c r="F13" s="56"/>
      <c r="G13" s="56"/>
    </row>
    <row r="14" spans="1:7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59" t="s">
        <v>8</v>
      </c>
      <c r="F14" s="59"/>
      <c r="G14" s="59"/>
    </row>
    <row r="15" spans="1:7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4" t="s">
        <v>470</v>
      </c>
    </row>
    <row r="16" spans="1:7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2" t="s">
        <v>462</v>
      </c>
    </row>
    <row r="19" spans="1:7" ht="23.65" customHeight="1">
      <c r="A19" s="45" t="s">
        <v>0</v>
      </c>
      <c r="B19" s="45" t="s">
        <v>0</v>
      </c>
      <c r="C19" s="45" t="s">
        <v>0</v>
      </c>
      <c r="D19" s="45" t="s">
        <v>0</v>
      </c>
      <c r="E19" s="56" t="s">
        <v>10</v>
      </c>
      <c r="F19" s="56"/>
      <c r="G19" s="56"/>
    </row>
    <row r="20" spans="1:7" ht="29.45" customHeight="1">
      <c r="A20" s="45" t="s">
        <v>0</v>
      </c>
      <c r="B20" s="45" t="s">
        <v>0</v>
      </c>
      <c r="C20" s="45" t="s">
        <v>0</v>
      </c>
      <c r="D20" s="45" t="s">
        <v>0</v>
      </c>
      <c r="E20" s="59" t="s">
        <v>11</v>
      </c>
      <c r="F20" s="59"/>
      <c r="G20" s="59"/>
    </row>
    <row r="21" spans="1:7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46"/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2" t="s">
        <v>462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95" customHeight="1">
      <c r="A26" s="60" t="s">
        <v>13</v>
      </c>
      <c r="B26" s="60"/>
      <c r="C26" s="60"/>
      <c r="D26" s="60"/>
      <c r="E26" s="60"/>
      <c r="F26" s="60"/>
      <c r="G26" s="60"/>
    </row>
    <row r="27" spans="1:7" ht="12.75" customHeight="1">
      <c r="A27" s="55" t="s">
        <v>469</v>
      </c>
      <c r="B27" s="56"/>
      <c r="C27" s="56"/>
      <c r="D27" s="56"/>
      <c r="E27" s="56"/>
      <c r="F27" s="56"/>
      <c r="G27" s="56"/>
    </row>
    <row r="28" spans="1:7" ht="12.75" customHeight="1">
      <c r="A28" s="57" t="s">
        <v>14</v>
      </c>
      <c r="B28" s="57"/>
      <c r="C28" s="57"/>
      <c r="D28" s="57"/>
      <c r="E28" s="57"/>
      <c r="F28" s="57"/>
      <c r="G28" s="57"/>
    </row>
    <row r="29" spans="1:7" ht="18" customHeight="1">
      <c r="A29" s="58" t="s">
        <v>463</v>
      </c>
      <c r="B29" s="56"/>
      <c r="C29" s="56"/>
      <c r="D29" s="56"/>
      <c r="E29" s="56"/>
      <c r="F29" s="56"/>
      <c r="G29" s="56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topLeftCell="A26" zoomScale="69" zoomScaleNormal="69" workbookViewId="0">
      <selection activeCell="M29" sqref="M29"/>
    </sheetView>
  </sheetViews>
  <sheetFormatPr defaultRowHeight="12.75"/>
  <cols>
    <col min="1" max="1" width="39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33.950000000000003" customHeight="1">
      <c r="A3" s="6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88.25" customHeight="1">
      <c r="A4" s="68" t="s">
        <v>173</v>
      </c>
      <c r="B4" s="68" t="s">
        <v>174</v>
      </c>
      <c r="C4" s="68" t="s">
        <v>175</v>
      </c>
      <c r="D4" s="68" t="s">
        <v>176</v>
      </c>
      <c r="E4" s="68"/>
      <c r="F4" s="68"/>
      <c r="G4" s="68" t="s">
        <v>177</v>
      </c>
      <c r="H4" s="68"/>
      <c r="I4" s="68" t="s">
        <v>178</v>
      </c>
      <c r="J4" s="68"/>
      <c r="K4" s="65" t="s">
        <v>20</v>
      </c>
      <c r="L4" s="65"/>
      <c r="M4" s="65"/>
      <c r="N4" s="65"/>
      <c r="O4" s="65"/>
      <c r="P4" s="65"/>
      <c r="Q4" s="65" t="s">
        <v>21</v>
      </c>
      <c r="R4" s="65"/>
      <c r="S4" s="65"/>
    </row>
    <row r="5" spans="1:19" ht="36.75" customHeight="1">
      <c r="A5" s="68"/>
      <c r="B5" s="68"/>
      <c r="C5" s="68"/>
      <c r="D5" s="68" t="s">
        <v>22</v>
      </c>
      <c r="E5" s="68" t="s">
        <v>23</v>
      </c>
      <c r="F5" s="68" t="s">
        <v>24</v>
      </c>
      <c r="G5" s="68" t="s">
        <v>25</v>
      </c>
      <c r="H5" s="68" t="s">
        <v>26</v>
      </c>
      <c r="I5" s="68"/>
      <c r="J5" s="68"/>
      <c r="K5" s="65" t="s">
        <v>464</v>
      </c>
      <c r="L5" s="65"/>
      <c r="M5" s="65" t="s">
        <v>465</v>
      </c>
      <c r="N5" s="65"/>
      <c r="O5" s="65" t="s">
        <v>466</v>
      </c>
      <c r="P5" s="65"/>
      <c r="Q5" s="65" t="s">
        <v>0</v>
      </c>
      <c r="R5" s="65" t="s">
        <v>0</v>
      </c>
      <c r="S5" s="65" t="s">
        <v>0</v>
      </c>
    </row>
    <row r="6" spans="1:19" ht="71.25" customHeight="1">
      <c r="A6" s="68"/>
      <c r="B6" s="68"/>
      <c r="C6" s="68"/>
      <c r="D6" s="68"/>
      <c r="E6" s="68"/>
      <c r="F6" s="68"/>
      <c r="G6" s="68"/>
      <c r="H6" s="68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00000000000001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35</v>
      </c>
      <c r="M8" s="4" t="s">
        <v>0</v>
      </c>
      <c r="N8" s="4">
        <f>L8</f>
        <v>35</v>
      </c>
      <c r="O8" s="4" t="s">
        <v>0</v>
      </c>
      <c r="P8" s="4">
        <f>N8</f>
        <v>35</v>
      </c>
      <c r="Q8" s="17" t="s">
        <v>181</v>
      </c>
      <c r="R8" s="17" t="s">
        <v>180</v>
      </c>
      <c r="S8" s="5" t="s">
        <v>179</v>
      </c>
    </row>
    <row r="9" spans="1:19" ht="196.3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35</v>
      </c>
      <c r="M9" s="4" t="s">
        <v>0</v>
      </c>
      <c r="N9" s="4">
        <f t="shared" ref="N9:N13" si="0">L9</f>
        <v>35</v>
      </c>
      <c r="O9" s="4" t="s">
        <v>0</v>
      </c>
      <c r="P9" s="4">
        <f t="shared" ref="P9:P13" si="1">N9</f>
        <v>35</v>
      </c>
      <c r="Q9" s="17" t="s">
        <v>181</v>
      </c>
      <c r="R9" s="17" t="s">
        <v>180</v>
      </c>
      <c r="S9" s="5" t="s">
        <v>179</v>
      </c>
    </row>
    <row r="10" spans="1:19" ht="196.3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26</v>
      </c>
      <c r="M10" s="4" t="s">
        <v>0</v>
      </c>
      <c r="N10" s="4">
        <f t="shared" si="0"/>
        <v>26</v>
      </c>
      <c r="O10" s="4" t="s">
        <v>0</v>
      </c>
      <c r="P10" s="4">
        <f t="shared" si="1"/>
        <v>26</v>
      </c>
      <c r="Q10" s="17" t="s">
        <v>181</v>
      </c>
      <c r="R10" s="17" t="s">
        <v>180</v>
      </c>
      <c r="S10" s="5" t="s">
        <v>179</v>
      </c>
    </row>
    <row r="11" spans="1:19" ht="196.3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13</v>
      </c>
      <c r="M11" s="4"/>
      <c r="N11" s="4">
        <f t="shared" si="0"/>
        <v>13</v>
      </c>
      <c r="O11" s="4" t="s">
        <v>0</v>
      </c>
      <c r="P11" s="4">
        <f t="shared" si="1"/>
        <v>13</v>
      </c>
      <c r="Q11" s="5" t="s">
        <v>181</v>
      </c>
      <c r="R11" s="5" t="s">
        <v>180</v>
      </c>
      <c r="S11" s="5" t="s">
        <v>179</v>
      </c>
    </row>
    <row r="12" spans="1:19" ht="196.3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12</v>
      </c>
      <c r="M12" s="4" t="s">
        <v>0</v>
      </c>
      <c r="N12" s="4">
        <f t="shared" si="0"/>
        <v>12</v>
      </c>
      <c r="O12" s="4" t="s">
        <v>0</v>
      </c>
      <c r="P12" s="4">
        <f t="shared" si="1"/>
        <v>12</v>
      </c>
      <c r="Q12" s="5" t="s">
        <v>181</v>
      </c>
      <c r="R12" s="5" t="s">
        <v>180</v>
      </c>
      <c r="S12" s="5" t="s">
        <v>179</v>
      </c>
    </row>
    <row r="13" spans="1:19" ht="196.3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3</v>
      </c>
      <c r="M13" s="4" t="s">
        <v>0</v>
      </c>
      <c r="N13" s="4">
        <f t="shared" si="0"/>
        <v>3</v>
      </c>
      <c r="O13" s="4" t="s">
        <v>0</v>
      </c>
      <c r="P13" s="4">
        <f t="shared" si="1"/>
        <v>3</v>
      </c>
      <c r="Q13" s="5" t="s">
        <v>181</v>
      </c>
      <c r="R13" s="5" t="s">
        <v>180</v>
      </c>
      <c r="S13" s="5" t="s">
        <v>179</v>
      </c>
    </row>
    <row r="14" spans="1:19" ht="409.6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1400</v>
      </c>
      <c r="L14" s="4"/>
      <c r="M14" s="4">
        <f>K14</f>
        <v>1400</v>
      </c>
      <c r="N14" s="4"/>
      <c r="O14" s="4">
        <f>K14</f>
        <v>1400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55</v>
      </c>
      <c r="L16" s="4" t="s">
        <v>0</v>
      </c>
      <c r="M16" s="4">
        <f t="shared" ref="M16:M27" si="4">K16</f>
        <v>55</v>
      </c>
      <c r="N16" s="4" t="s">
        <v>0</v>
      </c>
      <c r="O16" s="4">
        <f t="shared" ref="O16:O27" si="5">M16</f>
        <v>55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580</v>
      </c>
      <c r="L17" s="4" t="s">
        <v>0</v>
      </c>
      <c r="M17" s="4">
        <f t="shared" si="4"/>
        <v>580</v>
      </c>
      <c r="N17" s="4" t="s">
        <v>0</v>
      </c>
      <c r="O17" s="4">
        <f t="shared" si="5"/>
        <v>580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4"/>
        <v>0</v>
      </c>
      <c r="N20" s="4" t="s">
        <v>0</v>
      </c>
      <c r="O20" s="4">
        <f t="shared" si="5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20</v>
      </c>
      <c r="L22" s="4" t="s">
        <v>0</v>
      </c>
      <c r="M22" s="4">
        <f t="shared" si="4"/>
        <v>20</v>
      </c>
      <c r="N22" s="4" t="s">
        <v>0</v>
      </c>
      <c r="O22" s="4">
        <f t="shared" si="5"/>
        <v>20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20</v>
      </c>
      <c r="L23" s="4" t="s">
        <v>0</v>
      </c>
      <c r="M23" s="4">
        <f t="shared" si="4"/>
        <v>20</v>
      </c>
      <c r="N23" s="4" t="s">
        <v>0</v>
      </c>
      <c r="O23" s="4">
        <f t="shared" si="5"/>
        <v>20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24</v>
      </c>
      <c r="L24" s="4" t="s">
        <v>0</v>
      </c>
      <c r="M24" s="4">
        <f t="shared" si="4"/>
        <v>24</v>
      </c>
      <c r="N24" s="4" t="s">
        <v>0</v>
      </c>
      <c r="O24" s="4">
        <f t="shared" si="5"/>
        <v>24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12</v>
      </c>
      <c r="L25" s="4" t="s">
        <v>0</v>
      </c>
      <c r="M25" s="4">
        <f t="shared" si="4"/>
        <v>12</v>
      </c>
      <c r="N25" s="4" t="s">
        <v>0</v>
      </c>
      <c r="O25" s="4">
        <f t="shared" si="5"/>
        <v>12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8</v>
      </c>
      <c r="L26" s="4" t="s">
        <v>0</v>
      </c>
      <c r="M26" s="4">
        <f t="shared" si="4"/>
        <v>8</v>
      </c>
      <c r="N26" s="4" t="s">
        <v>0</v>
      </c>
      <c r="O26" s="4">
        <f t="shared" si="5"/>
        <v>8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3</v>
      </c>
      <c r="L27" s="4" t="s">
        <v>0</v>
      </c>
      <c r="M27" s="4">
        <f t="shared" si="4"/>
        <v>3</v>
      </c>
      <c r="N27" s="4" t="s">
        <v>0</v>
      </c>
      <c r="O27" s="4">
        <f t="shared" si="5"/>
        <v>3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458</v>
      </c>
      <c r="B28" s="3" t="s">
        <v>275</v>
      </c>
      <c r="C28" s="3" t="s">
        <v>453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20</v>
      </c>
      <c r="L28" s="4"/>
      <c r="M28" s="4">
        <f>K28</f>
        <v>20</v>
      </c>
      <c r="N28" s="4"/>
      <c r="O28" s="4">
        <f>K28</f>
        <v>20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459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40</v>
      </c>
      <c r="M29" s="4"/>
      <c r="N29" s="4">
        <f>L29</f>
        <v>40</v>
      </c>
      <c r="O29" s="4"/>
      <c r="P29" s="4">
        <f>L29</f>
        <v>40</v>
      </c>
      <c r="Q29" s="5" t="s">
        <v>281</v>
      </c>
      <c r="R29" s="36">
        <v>41967</v>
      </c>
      <c r="S29" s="5" t="s">
        <v>280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workbookViewId="0">
      <selection activeCell="V5" sqref="V5"/>
    </sheetView>
  </sheetViews>
  <sheetFormatPr defaultRowHeight="12"/>
  <cols>
    <col min="1" max="1" width="23" style="28" customWidth="1"/>
    <col min="2" max="2" width="22.5" style="28" customWidth="1"/>
    <col min="3" max="7" width="15" style="28" customWidth="1"/>
    <col min="8" max="8" width="3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style="28" customWidth="1"/>
    <col min="14" max="17" width="9.33203125" style="28"/>
    <col min="18" max="18" width="12.6640625" style="28" bestFit="1" customWidth="1"/>
    <col min="19" max="19" width="13.6640625" style="28" bestFit="1" customWidth="1"/>
    <col min="20" max="20" width="9.6640625" style="28" bestFit="1" customWidth="1"/>
    <col min="21" max="16384" width="9.33203125" style="28"/>
  </cols>
  <sheetData>
    <row r="1" spans="1:13">
      <c r="A1" s="27" t="s">
        <v>0</v>
      </c>
    </row>
    <row r="2" spans="1:13" ht="31.15" customHeight="1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5.65" customHeight="1">
      <c r="A3" s="70" t="s">
        <v>173</v>
      </c>
      <c r="B3" s="65" t="s">
        <v>17</v>
      </c>
      <c r="C3" s="65" t="s">
        <v>18</v>
      </c>
      <c r="D3" s="65"/>
      <c r="E3" s="65"/>
      <c r="F3" s="65" t="s">
        <v>19</v>
      </c>
      <c r="G3" s="65"/>
      <c r="H3" s="65" t="s">
        <v>69</v>
      </c>
      <c r="I3" s="65"/>
      <c r="J3" s="65" t="s">
        <v>70</v>
      </c>
      <c r="K3" s="65"/>
      <c r="L3" s="65"/>
      <c r="M3" s="65" t="s">
        <v>71</v>
      </c>
    </row>
    <row r="4" spans="1:13" ht="160.5" customHeight="1">
      <c r="A4" s="71" t="s">
        <v>0</v>
      </c>
      <c r="B4" s="65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1" t="s">
        <v>467</v>
      </c>
      <c r="K4" s="51" t="s">
        <v>465</v>
      </c>
      <c r="L4" s="51" t="s">
        <v>468</v>
      </c>
      <c r="M4" s="65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8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8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8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8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8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8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8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8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8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8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8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8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8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8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8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50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50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50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50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50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50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50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458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458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458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458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459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459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459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459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8"/>
  <sheetViews>
    <sheetView topLeftCell="A244" workbookViewId="0">
      <selection activeCell="D257" sqref="D25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.83203125" bestFit="1" customWidth="1"/>
    <col min="9" max="9" width="11.83203125" bestFit="1" customWidth="1"/>
  </cols>
  <sheetData>
    <row r="1" spans="1:7">
      <c r="A1" s="6" t="s">
        <v>0</v>
      </c>
    </row>
    <row r="2" spans="1:7" ht="34.700000000000003" customHeight="1">
      <c r="A2" s="72" t="s">
        <v>78</v>
      </c>
      <c r="B2" s="72"/>
      <c r="C2" s="72"/>
      <c r="D2" s="72"/>
      <c r="E2" s="72"/>
      <c r="F2" s="72"/>
      <c r="G2" s="72"/>
    </row>
    <row r="3" spans="1:7" ht="29.85" customHeight="1">
      <c r="A3" s="73" t="s">
        <v>79</v>
      </c>
      <c r="B3" s="73" t="s">
        <v>80</v>
      </c>
      <c r="C3" s="73" t="s">
        <v>28</v>
      </c>
      <c r="D3" s="73" t="s">
        <v>81</v>
      </c>
      <c r="E3" s="73"/>
      <c r="F3" s="73"/>
      <c r="G3" s="73" t="s">
        <v>82</v>
      </c>
    </row>
    <row r="4" spans="1:7" ht="53.65" customHeight="1">
      <c r="A4" s="73" t="s">
        <v>0</v>
      </c>
      <c r="B4" s="73" t="s">
        <v>0</v>
      </c>
      <c r="C4" s="73" t="s">
        <v>0</v>
      </c>
      <c r="D4" s="14" t="s">
        <v>83</v>
      </c>
      <c r="E4" s="14" t="s">
        <v>84</v>
      </c>
      <c r="F4" s="14" t="s">
        <v>85</v>
      </c>
      <c r="G4" s="73" t="s">
        <v>0</v>
      </c>
    </row>
    <row r="5" spans="1:7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9359400.2299999986</v>
      </c>
      <c r="E6" s="9">
        <f t="shared" ref="E6:F6" si="0">+E9+E20+E31+E42+E53+E64+E75+E86+E97+E108+E119+E130+E141+E152+E163+E174+E185+E196+E207+E218+E229+E240</f>
        <v>9359400.2299999986</v>
      </c>
      <c r="F6" s="9">
        <f t="shared" si="0"/>
        <v>9359400.2299999986</v>
      </c>
      <c r="G6" s="48"/>
    </row>
    <row r="7" spans="1:7" ht="30.9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4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7" ht="43.35" customHeight="1">
      <c r="A9" s="47" t="s">
        <v>90</v>
      </c>
      <c r="B9" s="15" t="s">
        <v>91</v>
      </c>
      <c r="C9" s="14" t="s">
        <v>87</v>
      </c>
      <c r="D9" s="9">
        <f>D10*D15-D16*D17</f>
        <v>1077864.2000000002</v>
      </c>
      <c r="E9" s="9">
        <f>D9</f>
        <v>1077864.2000000002</v>
      </c>
      <c r="F9" s="9">
        <f>D9</f>
        <v>1077864.2000000002</v>
      </c>
      <c r="G9" s="48" t="s">
        <v>92</v>
      </c>
    </row>
    <row r="10" spans="1:7" ht="43.3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33581.120000000003</v>
      </c>
      <c r="E10" s="9">
        <f t="shared" ref="E10" si="1">ROUND((E11*(E12/100*E13/100*E14/100)),2)</f>
        <v>33581.120000000003</v>
      </c>
      <c r="F10" s="9">
        <f t="shared" ref="F10" si="2">ROUND((F11*(F12/100*F13/100*F14/100)),2)</f>
        <v>33581.120000000003</v>
      </c>
      <c r="G10" s="48" t="s">
        <v>95</v>
      </c>
    </row>
    <row r="11" spans="1:7" ht="12.75" customHeight="1">
      <c r="A11" s="47" t="s">
        <v>96</v>
      </c>
      <c r="B11" s="15" t="s">
        <v>97</v>
      </c>
      <c r="C11" s="14" t="s">
        <v>87</v>
      </c>
      <c r="D11" s="9">
        <v>25021.200000000001</v>
      </c>
      <c r="E11" s="9">
        <f>D11</f>
        <v>25021.200000000001</v>
      </c>
      <c r="F11" s="9">
        <f>D11</f>
        <v>25021.200000000001</v>
      </c>
      <c r="G11" s="48" t="s">
        <v>0</v>
      </c>
    </row>
    <row r="12" spans="1:7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8" t="s">
        <v>0</v>
      </c>
    </row>
    <row r="13" spans="1:7" ht="12.75" customHeight="1">
      <c r="A13" s="47" t="s">
        <v>101</v>
      </c>
      <c r="B13" s="15" t="s">
        <v>102</v>
      </c>
      <c r="C13" s="14" t="s">
        <v>100</v>
      </c>
      <c r="D13" s="13">
        <v>113.497785427</v>
      </c>
      <c r="E13" s="9">
        <f t="shared" si="3"/>
        <v>113.497785427</v>
      </c>
      <c r="F13" s="9">
        <f t="shared" si="4"/>
        <v>113.497785427</v>
      </c>
      <c r="G13" s="48" t="s">
        <v>0</v>
      </c>
    </row>
    <row r="14" spans="1:7" ht="12.75" customHeight="1">
      <c r="A14" s="47" t="s">
        <v>103</v>
      </c>
      <c r="B14" s="15" t="s">
        <v>104</v>
      </c>
      <c r="C14" s="14" t="s">
        <v>100</v>
      </c>
      <c r="D14" s="25">
        <v>118.24959301849999</v>
      </c>
      <c r="E14" s="9">
        <f t="shared" si="3"/>
        <v>118.24959301849999</v>
      </c>
      <c r="F14" s="9">
        <f t="shared" si="4"/>
        <v>118.24959301849999</v>
      </c>
      <c r="G14" s="48" t="s">
        <v>0</v>
      </c>
    </row>
    <row r="15" spans="1:7" ht="28.9" customHeight="1">
      <c r="A15" s="47" t="s">
        <v>105</v>
      </c>
      <c r="B15" s="15" t="s">
        <v>106</v>
      </c>
      <c r="C15" s="14" t="s">
        <v>56</v>
      </c>
      <c r="D15" s="9">
        <f>Part1_1!L8</f>
        <v>35</v>
      </c>
      <c r="E15" s="9">
        <f t="shared" si="3"/>
        <v>35</v>
      </c>
      <c r="F15" s="9">
        <f t="shared" si="4"/>
        <v>35</v>
      </c>
      <c r="G15" s="48" t="s">
        <v>0</v>
      </c>
    </row>
    <row r="16" spans="1:7" ht="28.9" customHeight="1">
      <c r="A16" s="47" t="s">
        <v>107</v>
      </c>
      <c r="B16" s="15" t="s">
        <v>108</v>
      </c>
      <c r="C16" s="14" t="s">
        <v>87</v>
      </c>
      <c r="D16" s="9">
        <v>2785</v>
      </c>
      <c r="E16" s="9">
        <f>D16</f>
        <v>2785</v>
      </c>
      <c r="F16" s="9">
        <f>D16</f>
        <v>2785</v>
      </c>
      <c r="G16" s="48" t="s">
        <v>0</v>
      </c>
    </row>
    <row r="17" spans="1:7" ht="28.9" customHeight="1">
      <c r="A17" s="47" t="s">
        <v>109</v>
      </c>
      <c r="B17" s="15" t="s">
        <v>110</v>
      </c>
      <c r="C17" s="14" t="s">
        <v>56</v>
      </c>
      <c r="D17" s="9">
        <f>D15</f>
        <v>35</v>
      </c>
      <c r="E17" s="9">
        <f>D17</f>
        <v>35</v>
      </c>
      <c r="F17" s="9">
        <f>D17</f>
        <v>35</v>
      </c>
      <c r="G17" s="48" t="s">
        <v>0</v>
      </c>
    </row>
    <row r="18" spans="1:7" ht="30.9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4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7" ht="43.35" customHeight="1">
      <c r="A20" s="26" t="s">
        <v>111</v>
      </c>
      <c r="B20" s="15" t="s">
        <v>91</v>
      </c>
      <c r="C20" s="14" t="s">
        <v>87</v>
      </c>
      <c r="D20" s="9">
        <f>D21*D26-D27*D28</f>
        <v>1091981.8</v>
      </c>
      <c r="E20" s="9">
        <f>D20</f>
        <v>1091981.8</v>
      </c>
      <c r="F20" s="9">
        <f>D20</f>
        <v>1091981.8</v>
      </c>
      <c r="G20" s="48" t="s">
        <v>112</v>
      </c>
    </row>
    <row r="21" spans="1:7" ht="43.3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31345.5</v>
      </c>
      <c r="E21" s="9">
        <f t="shared" ref="E21" si="5">ROUND((E22*(E23/100*E24/100*E25/100)),2)</f>
        <v>31345.5</v>
      </c>
      <c r="F21" s="9">
        <f t="shared" ref="F21" si="6">ROUND((F22*(F23/100*F24/100*F25/100)),2)</f>
        <v>31345.5</v>
      </c>
      <c r="G21" s="48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23077.29</v>
      </c>
      <c r="E22" s="9">
        <f>D22</f>
        <v>23077.29</v>
      </c>
      <c r="F22" s="9">
        <f>D22</f>
        <v>23077.29</v>
      </c>
      <c r="G22" s="48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8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119.57582848369999</v>
      </c>
      <c r="E24" s="9">
        <f t="shared" si="7"/>
        <v>119.57582848369999</v>
      </c>
      <c r="F24" s="9">
        <f t="shared" si="8"/>
        <v>119.57582848369999</v>
      </c>
      <c r="G24" s="48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113.5918036712</v>
      </c>
      <c r="E25" s="9">
        <f t="shared" si="7"/>
        <v>113.5918036712</v>
      </c>
      <c r="F25" s="9">
        <f t="shared" si="8"/>
        <v>113.5918036712</v>
      </c>
      <c r="G25" s="48" t="s">
        <v>0</v>
      </c>
    </row>
    <row r="26" spans="1:7" ht="28.9" customHeight="1">
      <c r="A26" s="26" t="s">
        <v>322</v>
      </c>
      <c r="B26" s="15" t="s">
        <v>106</v>
      </c>
      <c r="C26" s="14" t="s">
        <v>56</v>
      </c>
      <c r="D26" s="9">
        <f>Part1_1!L9</f>
        <v>35</v>
      </c>
      <c r="E26" s="9">
        <f t="shared" si="7"/>
        <v>35</v>
      </c>
      <c r="F26" s="9">
        <f t="shared" si="8"/>
        <v>35</v>
      </c>
      <c r="G26" s="48" t="s">
        <v>0</v>
      </c>
    </row>
    <row r="27" spans="1:7" ht="28.9" customHeight="1">
      <c r="A27" s="26" t="s">
        <v>323</v>
      </c>
      <c r="B27" s="15" t="s">
        <v>108</v>
      </c>
      <c r="C27" s="14" t="s">
        <v>87</v>
      </c>
      <c r="D27" s="9">
        <v>146.02000000000001</v>
      </c>
      <c r="E27" s="9">
        <f>D27</f>
        <v>146.02000000000001</v>
      </c>
      <c r="F27" s="9">
        <f>D27</f>
        <v>146.02000000000001</v>
      </c>
      <c r="G27" s="48" t="s">
        <v>0</v>
      </c>
    </row>
    <row r="28" spans="1:7" ht="28.9" customHeight="1">
      <c r="A28" s="26" t="s">
        <v>324</v>
      </c>
      <c r="B28" s="15" t="s">
        <v>110</v>
      </c>
      <c r="C28" s="14" t="s">
        <v>56</v>
      </c>
      <c r="D28" s="9">
        <f>D26</f>
        <v>35</v>
      </c>
      <c r="E28" s="9">
        <f t="shared" ref="E28:F28" si="9">E26</f>
        <v>35</v>
      </c>
      <c r="F28" s="9">
        <f t="shared" si="9"/>
        <v>35</v>
      </c>
      <c r="G28" s="48" t="s">
        <v>0</v>
      </c>
    </row>
    <row r="29" spans="1:7" ht="30.9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4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7" ht="43.35" customHeight="1">
      <c r="A31" s="26" t="s">
        <v>114</v>
      </c>
      <c r="B31" s="15" t="s">
        <v>91</v>
      </c>
      <c r="C31" s="14" t="s">
        <v>87</v>
      </c>
      <c r="D31" s="9">
        <f>D32*D37-D38*D39</f>
        <v>810551.04</v>
      </c>
      <c r="E31" s="9">
        <f>D31</f>
        <v>810551.04</v>
      </c>
      <c r="F31" s="9">
        <f>D31</f>
        <v>810551.04</v>
      </c>
      <c r="G31" s="48" t="s">
        <v>115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31353.78</v>
      </c>
      <c r="E32" s="9">
        <f t="shared" ref="E32" si="10">ROUND((E33*(E34/100*E35/100*E36/100)),2)</f>
        <v>31353.78</v>
      </c>
      <c r="F32" s="9">
        <f t="shared" ref="F32" si="11">ROUND((F33*(F34/100*F35/100*F36/100)),2)</f>
        <v>31353.78</v>
      </c>
      <c r="G32" s="48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22669.49</v>
      </c>
      <c r="E33" s="9">
        <f>D33</f>
        <v>22669.49</v>
      </c>
      <c r="F33" s="9">
        <f>D33</f>
        <v>22669.49</v>
      </c>
      <c r="G33" s="48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8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121.15212345560001</v>
      </c>
      <c r="E35" s="9">
        <f t="shared" si="12"/>
        <v>121.15212345560001</v>
      </c>
      <c r="F35" s="9">
        <f t="shared" si="13"/>
        <v>121.15212345560001</v>
      </c>
      <c r="G35" s="48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114.1608322986</v>
      </c>
      <c r="E36" s="9">
        <f t="shared" si="12"/>
        <v>114.1608322986</v>
      </c>
      <c r="F36" s="9">
        <f t="shared" si="13"/>
        <v>114.1608322986</v>
      </c>
      <c r="G36" s="48" t="s">
        <v>0</v>
      </c>
    </row>
    <row r="37" spans="1:7" ht="28.9" customHeight="1">
      <c r="A37" s="26" t="s">
        <v>332</v>
      </c>
      <c r="B37" s="15" t="s">
        <v>106</v>
      </c>
      <c r="C37" s="14" t="s">
        <v>56</v>
      </c>
      <c r="D37" s="9">
        <f>Part1_1!L10</f>
        <v>26</v>
      </c>
      <c r="E37" s="9">
        <f t="shared" si="12"/>
        <v>26</v>
      </c>
      <c r="F37" s="9">
        <f t="shared" si="13"/>
        <v>26</v>
      </c>
      <c r="G37" s="48" t="s">
        <v>0</v>
      </c>
    </row>
    <row r="38" spans="1:7" ht="28.9" customHeight="1">
      <c r="A38" s="26" t="s">
        <v>333</v>
      </c>
      <c r="B38" s="15" t="s">
        <v>108</v>
      </c>
      <c r="C38" s="14" t="s">
        <v>87</v>
      </c>
      <c r="D38" s="9">
        <v>178.74</v>
      </c>
      <c r="E38" s="9">
        <f>D38</f>
        <v>178.74</v>
      </c>
      <c r="F38" s="9">
        <f>D38</f>
        <v>178.74</v>
      </c>
      <c r="G38" s="48" t="s">
        <v>0</v>
      </c>
    </row>
    <row r="39" spans="1:7" ht="28.9" customHeight="1">
      <c r="A39" s="26" t="s">
        <v>334</v>
      </c>
      <c r="B39" s="15" t="s">
        <v>110</v>
      </c>
      <c r="C39" s="14" t="s">
        <v>56</v>
      </c>
      <c r="D39" s="9">
        <f>D37</f>
        <v>26</v>
      </c>
      <c r="E39" s="9">
        <f t="shared" ref="E39:F39" si="14">E37</f>
        <v>26</v>
      </c>
      <c r="F39" s="9">
        <f t="shared" si="14"/>
        <v>26</v>
      </c>
      <c r="G39" s="48" t="s">
        <v>0</v>
      </c>
    </row>
    <row r="40" spans="1:7" ht="30.9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3.35" customHeight="1">
      <c r="A42" s="26" t="s">
        <v>117</v>
      </c>
      <c r="B42" s="23" t="s">
        <v>91</v>
      </c>
      <c r="C42" s="22" t="s">
        <v>87</v>
      </c>
      <c r="D42" s="9">
        <f>D43*D48-D49*D50</f>
        <v>406452.67</v>
      </c>
      <c r="E42" s="9">
        <f>D42</f>
        <v>406452.67</v>
      </c>
      <c r="F42" s="9">
        <f>D42</f>
        <v>406452.67</v>
      </c>
      <c r="G42" s="48" t="s">
        <v>118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31444.85</v>
      </c>
      <c r="E43" s="9">
        <f t="shared" ref="E43:F43" si="15">ROUND((E44*(E45/100*E46/100*E47/100)),2)</f>
        <v>31444.85</v>
      </c>
      <c r="F43" s="9">
        <f t="shared" si="15"/>
        <v>31444.85</v>
      </c>
      <c r="G43" s="48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21056.14</v>
      </c>
      <c r="E44" s="9">
        <f>D44</f>
        <v>21056.14</v>
      </c>
      <c r="F44" s="9">
        <f>D44</f>
        <v>21056.14</v>
      </c>
      <c r="G44" s="48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8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131.42731937389999</v>
      </c>
      <c r="E46" s="9">
        <f t="shared" si="16"/>
        <v>131.42731937389999</v>
      </c>
      <c r="F46" s="9">
        <f t="shared" si="17"/>
        <v>131.42731937389999</v>
      </c>
      <c r="G46" s="48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113.6279359639</v>
      </c>
      <c r="E47" s="9">
        <f t="shared" si="16"/>
        <v>113.6279359639</v>
      </c>
      <c r="F47" s="9">
        <f t="shared" si="17"/>
        <v>113.6279359639</v>
      </c>
      <c r="G47" s="48" t="s">
        <v>0</v>
      </c>
    </row>
    <row r="48" spans="1:7" ht="28.9" customHeight="1">
      <c r="A48" s="26" t="s">
        <v>342</v>
      </c>
      <c r="B48" s="23" t="s">
        <v>106</v>
      </c>
      <c r="C48" s="22" t="s">
        <v>56</v>
      </c>
      <c r="D48" s="9">
        <f>Part1_1!L11</f>
        <v>13</v>
      </c>
      <c r="E48" s="9">
        <f t="shared" si="16"/>
        <v>13</v>
      </c>
      <c r="F48" s="9">
        <f t="shared" si="17"/>
        <v>13</v>
      </c>
      <c r="G48" s="48" t="s">
        <v>0</v>
      </c>
    </row>
    <row r="49" spans="1:7" ht="28.9" customHeight="1">
      <c r="A49" s="26" t="s">
        <v>343</v>
      </c>
      <c r="B49" s="23" t="s">
        <v>108</v>
      </c>
      <c r="C49" s="22" t="s">
        <v>87</v>
      </c>
      <c r="D49" s="9">
        <v>179.26</v>
      </c>
      <c r="E49" s="9">
        <f>D49</f>
        <v>179.26</v>
      </c>
      <c r="F49" s="9">
        <f>D49</f>
        <v>179.26</v>
      </c>
      <c r="G49" s="48" t="s">
        <v>0</v>
      </c>
    </row>
    <row r="50" spans="1:7" ht="28.9" customHeight="1">
      <c r="A50" s="26" t="s">
        <v>344</v>
      </c>
      <c r="B50" s="23" t="s">
        <v>110</v>
      </c>
      <c r="C50" s="22" t="s">
        <v>56</v>
      </c>
      <c r="D50" s="9">
        <f>D48</f>
        <v>13</v>
      </c>
      <c r="E50" s="9">
        <f t="shared" ref="E50:F50" si="18">E48</f>
        <v>13</v>
      </c>
      <c r="F50" s="9">
        <f t="shared" si="18"/>
        <v>13</v>
      </c>
      <c r="G50" s="48" t="s">
        <v>0</v>
      </c>
    </row>
    <row r="51" spans="1:7" ht="30.9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3.35" customHeight="1">
      <c r="A53" s="26" t="s">
        <v>120</v>
      </c>
      <c r="B53" s="23" t="s">
        <v>91</v>
      </c>
      <c r="C53" s="22" t="s">
        <v>87</v>
      </c>
      <c r="D53" s="9">
        <f>D54*D59-D60*D61</f>
        <v>376017.72</v>
      </c>
      <c r="E53" s="9">
        <f>D53</f>
        <v>376017.72</v>
      </c>
      <c r="F53" s="9">
        <f>D53</f>
        <v>376017.72</v>
      </c>
      <c r="G53" s="48" t="s">
        <v>121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31490.39</v>
      </c>
      <c r="E54" s="9">
        <f t="shared" ref="E54:F54" si="19">ROUND((E55*(E56/100*E57/100*E58/100)),2)</f>
        <v>31490.39</v>
      </c>
      <c r="F54" s="9">
        <f t="shared" si="19"/>
        <v>31490.39</v>
      </c>
      <c r="G54" s="48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23307.58</v>
      </c>
      <c r="E55" s="9">
        <f>D55</f>
        <v>23307.58</v>
      </c>
      <c r="F55" s="9">
        <f>D55</f>
        <v>23307.58</v>
      </c>
      <c r="G55" s="48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8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121.45531032700001</v>
      </c>
      <c r="E57" s="9">
        <f t="shared" si="20"/>
        <v>121.45531032700001</v>
      </c>
      <c r="F57" s="9">
        <f t="shared" si="21"/>
        <v>121.45531032700001</v>
      </c>
      <c r="G57" s="48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111.2408625689</v>
      </c>
      <c r="E58" s="9">
        <f t="shared" si="20"/>
        <v>111.2408625689</v>
      </c>
      <c r="F58" s="9">
        <f t="shared" si="21"/>
        <v>111.2408625689</v>
      </c>
      <c r="G58" s="48" t="s">
        <v>0</v>
      </c>
    </row>
    <row r="59" spans="1:7" ht="28.9" customHeight="1">
      <c r="A59" s="26" t="s">
        <v>352</v>
      </c>
      <c r="B59" s="23" t="s">
        <v>106</v>
      </c>
      <c r="C59" s="22" t="s">
        <v>56</v>
      </c>
      <c r="D59" s="9">
        <f>Part1_1!L12</f>
        <v>12</v>
      </c>
      <c r="E59" s="9">
        <f t="shared" si="20"/>
        <v>12</v>
      </c>
      <c r="F59" s="9">
        <f t="shared" si="21"/>
        <v>12</v>
      </c>
      <c r="G59" s="48" t="s">
        <v>0</v>
      </c>
    </row>
    <row r="60" spans="1:7" ht="28.9" customHeight="1">
      <c r="A60" s="26" t="s">
        <v>353</v>
      </c>
      <c r="B60" s="23" t="s">
        <v>108</v>
      </c>
      <c r="C60" s="22" t="s">
        <v>87</v>
      </c>
      <c r="D60" s="9">
        <v>155.58000000000001</v>
      </c>
      <c r="E60" s="9">
        <f>D60</f>
        <v>155.58000000000001</v>
      </c>
      <c r="F60" s="9">
        <f>D60</f>
        <v>155.58000000000001</v>
      </c>
      <c r="G60" s="48" t="s">
        <v>0</v>
      </c>
    </row>
    <row r="61" spans="1:7" ht="28.9" customHeight="1">
      <c r="A61" s="26" t="s">
        <v>354</v>
      </c>
      <c r="B61" s="23" t="s">
        <v>110</v>
      </c>
      <c r="C61" s="22" t="s">
        <v>56</v>
      </c>
      <c r="D61" s="9">
        <f>D59</f>
        <v>12</v>
      </c>
      <c r="E61" s="9">
        <f>D61</f>
        <v>12</v>
      </c>
      <c r="F61" s="9">
        <f>E61</f>
        <v>12</v>
      </c>
      <c r="G61" s="48" t="s">
        <v>0</v>
      </c>
    </row>
    <row r="62" spans="1:7" ht="30.9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3.35" customHeight="1">
      <c r="A64" s="26" t="s">
        <v>123</v>
      </c>
      <c r="B64" s="23" t="s">
        <v>91</v>
      </c>
      <c r="C64" s="22" t="s">
        <v>87</v>
      </c>
      <c r="D64" s="9">
        <f>D65*D70-D71*D72</f>
        <v>95495.73</v>
      </c>
      <c r="E64" s="9">
        <f>D64</f>
        <v>95495.73</v>
      </c>
      <c r="F64" s="9">
        <f>D64</f>
        <v>95495.73</v>
      </c>
      <c r="G64" s="48" t="s">
        <v>124</v>
      </c>
    </row>
    <row r="65" spans="1:7" ht="72.599999999999994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32021.759999999998</v>
      </c>
      <c r="E65" s="9">
        <f t="shared" ref="E65:F65" si="22">ROUND((E66*(E67/100*E68/100*E69/100)),2)</f>
        <v>32021.759999999998</v>
      </c>
      <c r="F65" s="9">
        <f t="shared" si="22"/>
        <v>32021.759999999998</v>
      </c>
      <c r="G65" s="48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25241.49</v>
      </c>
      <c r="E66" s="9">
        <f>D66</f>
        <v>25241.49</v>
      </c>
      <c r="F66" s="9">
        <f>D66</f>
        <v>25241.49</v>
      </c>
      <c r="G66" s="48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8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107.2966812849</v>
      </c>
      <c r="E68" s="9">
        <f t="shared" si="23"/>
        <v>107.2966812849</v>
      </c>
      <c r="F68" s="9">
        <f t="shared" si="24"/>
        <v>107.2966812849</v>
      </c>
      <c r="G68" s="48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118.234418899</v>
      </c>
      <c r="E69" s="9">
        <f t="shared" si="23"/>
        <v>118.234418899</v>
      </c>
      <c r="F69" s="9">
        <f t="shared" si="24"/>
        <v>118.234418899</v>
      </c>
      <c r="G69" s="48" t="s">
        <v>0</v>
      </c>
    </row>
    <row r="70" spans="1:7" ht="28.9" customHeight="1">
      <c r="A70" s="26" t="s">
        <v>362</v>
      </c>
      <c r="B70" s="23" t="s">
        <v>106</v>
      </c>
      <c r="C70" s="22" t="s">
        <v>56</v>
      </c>
      <c r="D70" s="9">
        <f>Part1_1!L13</f>
        <v>3</v>
      </c>
      <c r="E70" s="9">
        <f t="shared" si="23"/>
        <v>3</v>
      </c>
      <c r="F70" s="9">
        <f t="shared" si="24"/>
        <v>3</v>
      </c>
      <c r="G70" s="48" t="s">
        <v>0</v>
      </c>
    </row>
    <row r="71" spans="1:7" ht="28.9" customHeight="1">
      <c r="A71" s="26" t="s">
        <v>363</v>
      </c>
      <c r="B71" s="23" t="s">
        <v>108</v>
      </c>
      <c r="C71" s="22" t="s">
        <v>87</v>
      </c>
      <c r="D71" s="9">
        <v>189.85</v>
      </c>
      <c r="E71" s="9">
        <f>D71</f>
        <v>189.85</v>
      </c>
      <c r="F71" s="9">
        <f>D71</f>
        <v>189.85</v>
      </c>
      <c r="G71" s="48" t="s">
        <v>0</v>
      </c>
    </row>
    <row r="72" spans="1:7" ht="28.9" customHeight="1">
      <c r="A72" s="26" t="s">
        <v>364</v>
      </c>
      <c r="B72" s="23" t="s">
        <v>110</v>
      </c>
      <c r="C72" s="22" t="s">
        <v>56</v>
      </c>
      <c r="D72" s="9">
        <f>D70</f>
        <v>3</v>
      </c>
      <c r="E72" s="9">
        <f>D72</f>
        <v>3</v>
      </c>
      <c r="F72" s="9">
        <f>D72</f>
        <v>3</v>
      </c>
      <c r="G72" s="48" t="s">
        <v>0</v>
      </c>
    </row>
    <row r="73" spans="1:7" ht="30.9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4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7" ht="43.35" customHeight="1">
      <c r="A75" s="26" t="s">
        <v>126</v>
      </c>
      <c r="B75" s="15" t="s">
        <v>91</v>
      </c>
      <c r="C75" s="14" t="s">
        <v>87</v>
      </c>
      <c r="D75" s="9">
        <f>D76*D81-D82*D83</f>
        <v>1309294</v>
      </c>
      <c r="E75" s="9">
        <f>D75</f>
        <v>1309294</v>
      </c>
      <c r="F75" s="9">
        <f>D75</f>
        <v>1309294</v>
      </c>
      <c r="G75" s="48" t="s">
        <v>127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935.21</v>
      </c>
      <c r="E76" s="9">
        <f t="shared" ref="E76:F76" si="25">ROUND((E77*(E78/100*E79/100*E80/100)),2)</f>
        <v>935.21</v>
      </c>
      <c r="F76" s="9">
        <f t="shared" si="25"/>
        <v>935.21</v>
      </c>
      <c r="G76" s="48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1054.74</v>
      </c>
      <c r="E77" s="9">
        <f>D77</f>
        <v>1054.74</v>
      </c>
      <c r="F77" s="9">
        <f>D77</f>
        <v>1054.74</v>
      </c>
      <c r="G77" s="48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8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78.494568162500002</v>
      </c>
      <c r="E79" s="9">
        <f t="shared" si="26"/>
        <v>78.494568162500002</v>
      </c>
      <c r="F79" s="9">
        <f t="shared" si="27"/>
        <v>78.494568162500002</v>
      </c>
      <c r="G79" s="48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112.9598536243</v>
      </c>
      <c r="E80" s="9">
        <f t="shared" si="26"/>
        <v>112.9598536243</v>
      </c>
      <c r="F80" s="9">
        <f t="shared" si="27"/>
        <v>112.9598536243</v>
      </c>
      <c r="G80" s="48" t="s">
        <v>0</v>
      </c>
    </row>
    <row r="81" spans="1:7" ht="28.9" customHeight="1">
      <c r="A81" s="26" t="s">
        <v>372</v>
      </c>
      <c r="B81" s="15" t="s">
        <v>106</v>
      </c>
      <c r="C81" s="14" t="s">
        <v>56</v>
      </c>
      <c r="D81" s="9">
        <f>Part1_1!K14</f>
        <v>1400</v>
      </c>
      <c r="E81" s="9">
        <f t="shared" si="26"/>
        <v>1400</v>
      </c>
      <c r="F81" s="9">
        <f t="shared" si="27"/>
        <v>1400</v>
      </c>
      <c r="G81" s="48" t="s">
        <v>0</v>
      </c>
    </row>
    <row r="82" spans="1:7" ht="28.9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9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3.35" customHeight="1">
      <c r="A86" s="26" t="s">
        <v>129</v>
      </c>
      <c r="B86" s="33" t="s">
        <v>91</v>
      </c>
      <c r="C86" s="32" t="s">
        <v>87</v>
      </c>
      <c r="D86" s="9">
        <f>D87*D92</f>
        <v>0</v>
      </c>
      <c r="E86" s="9">
        <f>D86</f>
        <v>0</v>
      </c>
      <c r="F86" s="9">
        <f>D86</f>
        <v>0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935.21</v>
      </c>
      <c r="E87" s="9">
        <f t="shared" ref="E87:F87" si="28">ROUND((E88*(E89/100*E90/100*E91/100)),2)</f>
        <v>935.21</v>
      </c>
      <c r="F87" s="9">
        <f t="shared" si="28"/>
        <v>935.21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1054.74</v>
      </c>
      <c r="E88" s="9">
        <f>D88</f>
        <v>1054.74</v>
      </c>
      <c r="F88" s="9">
        <f>D88</f>
        <v>1054.74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 t="shared" si="29"/>
        <v>78.494568162500002</v>
      </c>
      <c r="E90" s="9">
        <f t="shared" si="30"/>
        <v>78.494568162500002</v>
      </c>
      <c r="F90" s="9">
        <f t="shared" si="31"/>
        <v>78.494568162500002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 t="shared" si="29"/>
        <v>112.9598536243</v>
      </c>
      <c r="E91" s="9">
        <f t="shared" si="30"/>
        <v>112.9598536243</v>
      </c>
      <c r="F91" s="9">
        <f t="shared" si="31"/>
        <v>112.9598536243</v>
      </c>
      <c r="G91" s="48" t="s">
        <v>0</v>
      </c>
    </row>
    <row r="92" spans="1:7" ht="28.9" customHeight="1">
      <c r="A92" s="26" t="s">
        <v>315</v>
      </c>
      <c r="B92" s="33" t="s">
        <v>106</v>
      </c>
      <c r="C92" s="32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8" t="s">
        <v>0</v>
      </c>
    </row>
    <row r="93" spans="1:7" ht="28.9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9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9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3.35" customHeight="1">
      <c r="A97" s="26" t="s">
        <v>132</v>
      </c>
      <c r="B97" s="15" t="s">
        <v>91</v>
      </c>
      <c r="C97" s="14" t="s">
        <v>87</v>
      </c>
      <c r="D97" s="9">
        <f>D98*D103</f>
        <v>51436.55</v>
      </c>
      <c r="E97" s="9">
        <f>D97</f>
        <v>51436.55</v>
      </c>
      <c r="F97" s="9">
        <f>D97</f>
        <v>51436.55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935.21</v>
      </c>
      <c r="E98" s="9">
        <f t="shared" ref="E98" si="32">ROUND((E99*(E100/100*E101/100*E102/100)),2)</f>
        <v>935.21</v>
      </c>
      <c r="F98" s="9">
        <f t="shared" ref="F98" si="33">ROUND((F99*(F100/100*F101/100*F102/100)),2)</f>
        <v>935.21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1054.74</v>
      </c>
      <c r="E99" s="9">
        <f>D99</f>
        <v>1054.74</v>
      </c>
      <c r="F99" s="9">
        <f>D99</f>
        <v>1054.74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 t="shared" si="34"/>
        <v>78.494568162500002</v>
      </c>
      <c r="E101" s="9">
        <f t="shared" si="35"/>
        <v>78.494568162500002</v>
      </c>
      <c r="F101" s="9">
        <f t="shared" si="36"/>
        <v>78.494568162500002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 t="shared" si="34"/>
        <v>112.9598536243</v>
      </c>
      <c r="E102" s="9">
        <f t="shared" si="35"/>
        <v>112.9598536243</v>
      </c>
      <c r="F102" s="9">
        <f t="shared" si="36"/>
        <v>112.9598536243</v>
      </c>
      <c r="G102" s="48" t="s">
        <v>0</v>
      </c>
    </row>
    <row r="103" spans="1:7" ht="28.9" customHeight="1">
      <c r="A103" s="26" t="s">
        <v>383</v>
      </c>
      <c r="B103" s="15" t="s">
        <v>106</v>
      </c>
      <c r="C103" s="14" t="s">
        <v>56</v>
      </c>
      <c r="D103" s="9">
        <f>Part1_1!K16</f>
        <v>55</v>
      </c>
      <c r="E103" s="9">
        <f t="shared" si="35"/>
        <v>55</v>
      </c>
      <c r="F103" s="9">
        <f t="shared" si="36"/>
        <v>55</v>
      </c>
      <c r="G103" s="48" t="s">
        <v>0</v>
      </c>
    </row>
    <row r="104" spans="1:7" ht="28.9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9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3.35" customHeight="1">
      <c r="A108" s="26" t="s">
        <v>135</v>
      </c>
      <c r="B108" s="15" t="s">
        <v>91</v>
      </c>
      <c r="C108" s="14" t="s">
        <v>87</v>
      </c>
      <c r="D108" s="9">
        <f>D109*D114</f>
        <v>542421.80000000005</v>
      </c>
      <c r="E108" s="9">
        <f>D108</f>
        <v>542421.80000000005</v>
      </c>
      <c r="F108" s="9">
        <f>D108</f>
        <v>542421.80000000005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935.21</v>
      </c>
      <c r="E109" s="9">
        <f t="shared" ref="E109" si="37">ROUND((E110*(E111/100*E112/100*E113/100)),2)</f>
        <v>935.21</v>
      </c>
      <c r="F109" s="9">
        <f t="shared" ref="F109" si="38">ROUND((F110*(F111/100*F112/100*F113/100)),2)</f>
        <v>935.21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1054.74</v>
      </c>
      <c r="E110" s="9">
        <f>D110</f>
        <v>1054.74</v>
      </c>
      <c r="F110" s="9">
        <f>D110</f>
        <v>1054.74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 t="shared" si="39"/>
        <v>78.494568162500002</v>
      </c>
      <c r="E112" s="9">
        <f t="shared" si="40"/>
        <v>78.494568162500002</v>
      </c>
      <c r="F112" s="9">
        <f t="shared" si="41"/>
        <v>78.494568162500002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 t="shared" si="39"/>
        <v>112.9598536243</v>
      </c>
      <c r="E113" s="9">
        <f t="shared" si="40"/>
        <v>112.9598536243</v>
      </c>
      <c r="F113" s="9">
        <f t="shared" si="41"/>
        <v>112.9598536243</v>
      </c>
      <c r="G113" s="48" t="s">
        <v>0</v>
      </c>
    </row>
    <row r="114" spans="1:7" ht="28.9" customHeight="1">
      <c r="A114" s="26" t="s">
        <v>393</v>
      </c>
      <c r="B114" s="15" t="s">
        <v>106</v>
      </c>
      <c r="C114" s="14" t="s">
        <v>56</v>
      </c>
      <c r="D114" s="9">
        <f>Part1_1!K17</f>
        <v>580</v>
      </c>
      <c r="E114" s="9">
        <f t="shared" si="40"/>
        <v>580</v>
      </c>
      <c r="F114" s="9">
        <f t="shared" si="41"/>
        <v>580</v>
      </c>
      <c r="G114" s="48" t="s">
        <v>0</v>
      </c>
    </row>
    <row r="115" spans="1:7" ht="28.9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9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935.21</v>
      </c>
      <c r="E120" s="9">
        <f t="shared" ref="E120:F120" si="42">ROUND((E121*(E122/100*E123/100*E124/100)),2)</f>
        <v>935.21</v>
      </c>
      <c r="F120" s="9">
        <f t="shared" si="42"/>
        <v>935.21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1054.74</v>
      </c>
      <c r="E121" s="9">
        <f>D121</f>
        <v>1054.74</v>
      </c>
      <c r="F121" s="9">
        <f>D121</f>
        <v>1054.74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 t="shared" si="43"/>
        <v>78.494568162500002</v>
      </c>
      <c r="E123" s="9">
        <f t="shared" si="44"/>
        <v>78.494568162500002</v>
      </c>
      <c r="F123" s="9">
        <f t="shared" si="45"/>
        <v>78.494568162500002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 t="shared" si="43"/>
        <v>112.9598536243</v>
      </c>
      <c r="E124" s="9">
        <f t="shared" si="44"/>
        <v>112.9598536243</v>
      </c>
      <c r="F124" s="9">
        <f t="shared" si="45"/>
        <v>112.9598536243</v>
      </c>
      <c r="G124" s="48" t="s">
        <v>0</v>
      </c>
    </row>
    <row r="125" spans="1:7" ht="28.9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9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9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6">E131*E136</f>
        <v>0</v>
      </c>
      <c r="F130" s="9">
        <f t="shared" si="46"/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935.21</v>
      </c>
      <c r="E131" s="9">
        <f t="shared" ref="E131:F131" si="47">ROUND((E132*(E133/100*E134/100*E135/100)),2)</f>
        <v>935.21</v>
      </c>
      <c r="F131" s="9">
        <f t="shared" si="47"/>
        <v>935.21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1054.74</v>
      </c>
      <c r="E132" s="9">
        <f>D132</f>
        <v>1054.74</v>
      </c>
      <c r="F132" s="9">
        <f>D132</f>
        <v>1054.74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 t="shared" si="48"/>
        <v>78.494568162500002</v>
      </c>
      <c r="E134" s="9">
        <f t="shared" si="49"/>
        <v>78.494568162500002</v>
      </c>
      <c r="F134" s="9">
        <f t="shared" si="50"/>
        <v>78.494568162500002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 t="shared" si="48"/>
        <v>112.9598536243</v>
      </c>
      <c r="E135" s="9">
        <f t="shared" si="49"/>
        <v>112.9598536243</v>
      </c>
      <c r="F135" s="9">
        <f t="shared" si="50"/>
        <v>112.9598536243</v>
      </c>
      <c r="G135" s="48" t="s">
        <v>0</v>
      </c>
    </row>
    <row r="136" spans="1:7" ht="28.9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9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9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3.3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935.21</v>
      </c>
      <c r="E142" s="9">
        <f t="shared" ref="E142:F142" si="51">ROUND((E143*(E144/100*E145/100*E146/100)),2)</f>
        <v>935.21</v>
      </c>
      <c r="F142" s="9">
        <f t="shared" si="51"/>
        <v>935.21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1054.74</v>
      </c>
      <c r="E143" s="9">
        <f>D143</f>
        <v>1054.74</v>
      </c>
      <c r="F143" s="9">
        <f>D143</f>
        <v>1054.74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 t="shared" si="52"/>
        <v>78.494568162500002</v>
      </c>
      <c r="E145" s="9">
        <f t="shared" si="53"/>
        <v>78.494568162500002</v>
      </c>
      <c r="F145" s="9">
        <f t="shared" si="54"/>
        <v>78.494568162500002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 t="shared" si="52"/>
        <v>112.9598536243</v>
      </c>
      <c r="E146" s="9">
        <f t="shared" si="53"/>
        <v>112.9598536243</v>
      </c>
      <c r="F146" s="9">
        <f t="shared" si="54"/>
        <v>112.9598536243</v>
      </c>
      <c r="G146" s="48" t="s">
        <v>0</v>
      </c>
    </row>
    <row r="147" spans="1:7" ht="28.9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 t="shared" si="53"/>
        <v>0</v>
      </c>
      <c r="F147" s="9">
        <f t="shared" si="54"/>
        <v>0</v>
      </c>
      <c r="G147" s="48" t="s">
        <v>0</v>
      </c>
    </row>
    <row r="148" spans="1:7" ht="28.9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9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3.3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935.21</v>
      </c>
      <c r="E153" s="9">
        <f t="shared" ref="E153:F153" si="55">ROUND((E154*(E155/100*E156/100*E157/100)),2)</f>
        <v>935.21</v>
      </c>
      <c r="F153" s="9">
        <f t="shared" si="55"/>
        <v>935.21</v>
      </c>
      <c r="G153" s="48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1054.74</v>
      </c>
      <c r="E154" s="9">
        <f>D154</f>
        <v>1054.74</v>
      </c>
      <c r="F154" s="9">
        <f>D154</f>
        <v>1054.74</v>
      </c>
      <c r="G154" s="48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8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78.494568162500002</v>
      </c>
      <c r="E156" s="9">
        <f t="shared" si="56"/>
        <v>78.494568162500002</v>
      </c>
      <c r="F156" s="9">
        <f t="shared" si="57"/>
        <v>78.494568162500002</v>
      </c>
      <c r="G156" s="48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112.9598536243</v>
      </c>
      <c r="E157" s="9">
        <f t="shared" si="56"/>
        <v>112.9598536243</v>
      </c>
      <c r="F157" s="9">
        <f t="shared" si="57"/>
        <v>112.9598536243</v>
      </c>
      <c r="G157" s="48" t="s">
        <v>0</v>
      </c>
    </row>
    <row r="158" spans="1:7" ht="28.9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8" t="s">
        <v>0</v>
      </c>
    </row>
    <row r="159" spans="1:7" ht="28.9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9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3.35" customHeight="1">
      <c r="A163" s="21" t="s">
        <v>187</v>
      </c>
      <c r="B163" s="15" t="s">
        <v>91</v>
      </c>
      <c r="C163" s="14" t="s">
        <v>87</v>
      </c>
      <c r="D163" s="9">
        <f>D164*D169</f>
        <v>671622.4</v>
      </c>
      <c r="E163" s="9">
        <f>D163</f>
        <v>671622.4</v>
      </c>
      <c r="F163" s="9">
        <f>D163</f>
        <v>671622.4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33581.120000000003</v>
      </c>
      <c r="E164" s="9">
        <f t="shared" ref="E164:F164" si="58">ROUND((E165*(E166/100*E167/100*E168/100)),2)</f>
        <v>33581.120000000003</v>
      </c>
      <c r="F164" s="9">
        <f t="shared" si="58"/>
        <v>33581.120000000003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25021.200000000001</v>
      </c>
      <c r="E165" s="9">
        <f>D165</f>
        <v>25021.200000000001</v>
      </c>
      <c r="F165" s="9">
        <f>D165</f>
        <v>25021.200000000001</v>
      </c>
      <c r="G165" s="48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8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113.497785427</v>
      </c>
      <c r="E167" s="9">
        <f t="shared" si="59"/>
        <v>113.497785427</v>
      </c>
      <c r="F167" s="9">
        <f t="shared" si="60"/>
        <v>113.497785427</v>
      </c>
      <c r="G167" s="48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118.24959301849999</v>
      </c>
      <c r="E168" s="9">
        <f t="shared" si="59"/>
        <v>118.24959301849999</v>
      </c>
      <c r="F168" s="9">
        <f t="shared" si="60"/>
        <v>118.24959301849999</v>
      </c>
      <c r="G168" s="48" t="s">
        <v>0</v>
      </c>
    </row>
    <row r="169" spans="1:7" ht="28.9" customHeight="1">
      <c r="A169" s="21" t="s">
        <v>193</v>
      </c>
      <c r="B169" s="15" t="s">
        <v>106</v>
      </c>
      <c r="C169" s="14" t="s">
        <v>56</v>
      </c>
      <c r="D169" s="9">
        <f>Part1_1!K22</f>
        <v>20</v>
      </c>
      <c r="E169" s="9">
        <f t="shared" si="59"/>
        <v>20</v>
      </c>
      <c r="F169" s="9">
        <f t="shared" si="60"/>
        <v>20</v>
      </c>
      <c r="G169" s="48" t="s">
        <v>0</v>
      </c>
    </row>
    <row r="170" spans="1:7" ht="28.9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9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3.35" customHeight="1">
      <c r="A174" s="21" t="s">
        <v>200</v>
      </c>
      <c r="B174" s="15" t="s">
        <v>91</v>
      </c>
      <c r="C174" s="14" t="s">
        <v>87</v>
      </c>
      <c r="D174" s="9">
        <f>D175*D180</f>
        <v>626910</v>
      </c>
      <c r="E174" s="9">
        <f>D174</f>
        <v>626910</v>
      </c>
      <c r="F174" s="9">
        <f>D174</f>
        <v>626910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31345.5</v>
      </c>
      <c r="E175" s="9">
        <f t="shared" ref="E175:F175" si="61">ROUND((E176*(E177/100*E178/100*E179/100)),2)</f>
        <v>31345.5</v>
      </c>
      <c r="F175" s="9">
        <f t="shared" si="61"/>
        <v>31345.5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23077.29</v>
      </c>
      <c r="E176" s="9">
        <f>D176</f>
        <v>23077.29</v>
      </c>
      <c r="F176" s="9">
        <f>D176</f>
        <v>23077.29</v>
      </c>
      <c r="G176" s="48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8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119.57582848369999</v>
      </c>
      <c r="E178" s="9">
        <f t="shared" si="62"/>
        <v>119.57582848369999</v>
      </c>
      <c r="F178" s="9">
        <f t="shared" si="63"/>
        <v>119.57582848369999</v>
      </c>
      <c r="G178" s="48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113.5918036712</v>
      </c>
      <c r="E179" s="9">
        <f t="shared" si="62"/>
        <v>113.5918036712</v>
      </c>
      <c r="F179" s="9">
        <f t="shared" si="63"/>
        <v>113.5918036712</v>
      </c>
      <c r="G179" s="48" t="s">
        <v>0</v>
      </c>
    </row>
    <row r="180" spans="1:7" ht="28.9" customHeight="1">
      <c r="A180" s="21" t="s">
        <v>206</v>
      </c>
      <c r="B180" s="15" t="s">
        <v>106</v>
      </c>
      <c r="C180" s="14" t="s">
        <v>56</v>
      </c>
      <c r="D180" s="9">
        <f>Part1_1!K23</f>
        <v>20</v>
      </c>
      <c r="E180" s="9">
        <f t="shared" si="62"/>
        <v>20</v>
      </c>
      <c r="F180" s="9">
        <f t="shared" si="63"/>
        <v>20</v>
      </c>
      <c r="G180" s="48" t="s">
        <v>0</v>
      </c>
    </row>
    <row r="181" spans="1:7" ht="28.9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9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3.35" customHeight="1">
      <c r="A185" s="21" t="s">
        <v>213</v>
      </c>
      <c r="B185" s="15" t="s">
        <v>91</v>
      </c>
      <c r="C185" s="14" t="s">
        <v>87</v>
      </c>
      <c r="D185" s="9">
        <f>D186*D191</f>
        <v>752490.72</v>
      </c>
      <c r="E185" s="9">
        <f>D185</f>
        <v>752490.72</v>
      </c>
      <c r="F185" s="9">
        <f>D185</f>
        <v>752490.72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31353.78</v>
      </c>
      <c r="E186" s="9">
        <f t="shared" ref="E186:F186" si="64">ROUND((E187*(E188/100*E189/100*E190/100)),2)</f>
        <v>31353.78</v>
      </c>
      <c r="F186" s="9">
        <f t="shared" si="64"/>
        <v>31353.78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22669.49</v>
      </c>
      <c r="E187" s="9">
        <f>D187</f>
        <v>22669.49</v>
      </c>
      <c r="F187" s="9">
        <f>D187</f>
        <v>22669.49</v>
      </c>
      <c r="G187" s="48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8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121.15212345560001</v>
      </c>
      <c r="E189" s="9">
        <f t="shared" si="65"/>
        <v>121.15212345560001</v>
      </c>
      <c r="F189" s="9">
        <f t="shared" si="66"/>
        <v>121.15212345560001</v>
      </c>
      <c r="G189" s="48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114.1608322986</v>
      </c>
      <c r="E190" s="9">
        <f t="shared" si="65"/>
        <v>114.1608322986</v>
      </c>
      <c r="F190" s="9">
        <f t="shared" si="66"/>
        <v>114.1608322986</v>
      </c>
      <c r="G190" s="48" t="s">
        <v>0</v>
      </c>
    </row>
    <row r="191" spans="1:7" ht="28.9" customHeight="1">
      <c r="A191" s="21" t="s">
        <v>219</v>
      </c>
      <c r="B191" s="15" t="s">
        <v>106</v>
      </c>
      <c r="C191" s="14" t="s">
        <v>56</v>
      </c>
      <c r="D191" s="9">
        <f>Part1_1!K24</f>
        <v>24</v>
      </c>
      <c r="E191" s="9">
        <f t="shared" si="65"/>
        <v>24</v>
      </c>
      <c r="F191" s="9">
        <f t="shared" si="66"/>
        <v>24</v>
      </c>
      <c r="G191" s="48" t="s">
        <v>0</v>
      </c>
    </row>
    <row r="192" spans="1:7" ht="28.9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9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3.35" customHeight="1">
      <c r="A196" s="21" t="s">
        <v>226</v>
      </c>
      <c r="B196" s="23" t="s">
        <v>91</v>
      </c>
      <c r="C196" s="22" t="s">
        <v>87</v>
      </c>
      <c r="D196" s="9">
        <f>D197*D202</f>
        <v>377338.19999999995</v>
      </c>
      <c r="E196" s="9">
        <f>D196</f>
        <v>377338.19999999995</v>
      </c>
      <c r="F196" s="9">
        <f>D196</f>
        <v>377338.19999999995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31444.85</v>
      </c>
      <c r="E197" s="9">
        <f t="shared" ref="E197:F197" si="67">ROUND((E198*(E199/100*E200/100*E201/100)),2)</f>
        <v>31444.85</v>
      </c>
      <c r="F197" s="9">
        <f t="shared" si="67"/>
        <v>31444.85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21056.14</v>
      </c>
      <c r="E198" s="9">
        <f>D198</f>
        <v>21056.14</v>
      </c>
      <c r="F198" s="9">
        <f>D198</f>
        <v>21056.14</v>
      </c>
      <c r="G198" s="48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8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131.42731937389999</v>
      </c>
      <c r="E200" s="9">
        <f t="shared" si="68"/>
        <v>131.42731937389999</v>
      </c>
      <c r="F200" s="9">
        <f t="shared" si="69"/>
        <v>131.42731937389999</v>
      </c>
      <c r="G200" s="48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113.6279359639</v>
      </c>
      <c r="E201" s="9">
        <f t="shared" si="68"/>
        <v>113.6279359639</v>
      </c>
      <c r="F201" s="9">
        <f t="shared" si="69"/>
        <v>113.6279359639</v>
      </c>
      <c r="G201" s="48" t="s">
        <v>0</v>
      </c>
    </row>
    <row r="202" spans="1:7" ht="28.9" customHeight="1">
      <c r="A202" s="21" t="s">
        <v>232</v>
      </c>
      <c r="B202" s="23" t="s">
        <v>106</v>
      </c>
      <c r="C202" s="22" t="s">
        <v>56</v>
      </c>
      <c r="D202" s="9">
        <f>Part1_1!K25</f>
        <v>12</v>
      </c>
      <c r="E202" s="9">
        <f t="shared" si="68"/>
        <v>12</v>
      </c>
      <c r="F202" s="9">
        <f t="shared" si="69"/>
        <v>12</v>
      </c>
      <c r="G202" s="48" t="s">
        <v>0</v>
      </c>
    </row>
    <row r="203" spans="1:7" ht="28.9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9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3.35" customHeight="1">
      <c r="A207" s="21" t="s">
        <v>239</v>
      </c>
      <c r="B207" s="23" t="s">
        <v>91</v>
      </c>
      <c r="C207" s="22" t="s">
        <v>87</v>
      </c>
      <c r="D207" s="9">
        <f>D208*D213</f>
        <v>251923.12</v>
      </c>
      <c r="E207" s="9">
        <f>D207</f>
        <v>251923.12</v>
      </c>
      <c r="F207" s="9">
        <f>D207</f>
        <v>251923.12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31490.39</v>
      </c>
      <c r="E208" s="9">
        <f t="shared" ref="E208:F208" si="70">ROUND((E209*(E210/100*E211/100*E212/100)),2)</f>
        <v>31490.39</v>
      </c>
      <c r="F208" s="9">
        <f t="shared" si="70"/>
        <v>31490.39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23307.58</v>
      </c>
      <c r="E209" s="9">
        <f>D209</f>
        <v>23307.58</v>
      </c>
      <c r="F209" s="9">
        <f>D209</f>
        <v>23307.58</v>
      </c>
      <c r="G209" s="48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8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121.45531032700001</v>
      </c>
      <c r="E211" s="9">
        <f t="shared" si="71"/>
        <v>121.45531032700001</v>
      </c>
      <c r="F211" s="9">
        <f t="shared" si="72"/>
        <v>121.45531032700001</v>
      </c>
      <c r="G211" s="48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111.2408625689</v>
      </c>
      <c r="E212" s="9">
        <f t="shared" si="71"/>
        <v>111.2408625689</v>
      </c>
      <c r="F212" s="9">
        <f t="shared" si="72"/>
        <v>111.2408625689</v>
      </c>
      <c r="G212" s="48" t="s">
        <v>0</v>
      </c>
    </row>
    <row r="213" spans="1:7" ht="28.9" customHeight="1">
      <c r="A213" s="21" t="s">
        <v>245</v>
      </c>
      <c r="B213" s="23" t="s">
        <v>106</v>
      </c>
      <c r="C213" s="22" t="s">
        <v>56</v>
      </c>
      <c r="D213" s="9">
        <f>Part1_1!K26</f>
        <v>8</v>
      </c>
      <c r="E213" s="9">
        <f t="shared" si="71"/>
        <v>8</v>
      </c>
      <c r="F213" s="9">
        <f t="shared" si="72"/>
        <v>8</v>
      </c>
      <c r="G213" s="48" t="s">
        <v>0</v>
      </c>
    </row>
    <row r="214" spans="1:7" ht="28.9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9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3.35" customHeight="1">
      <c r="A218" s="21" t="s">
        <v>297</v>
      </c>
      <c r="B218" s="23" t="s">
        <v>91</v>
      </c>
      <c r="C218" s="22" t="s">
        <v>87</v>
      </c>
      <c r="D218" s="9">
        <f>D219*D224</f>
        <v>96065.279999999999</v>
      </c>
      <c r="E218" s="9">
        <f>D218</f>
        <v>96065.279999999999</v>
      </c>
      <c r="F218" s="9">
        <f>D218</f>
        <v>96065.279999999999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32021.759999999998</v>
      </c>
      <c r="E219" s="9">
        <f t="shared" ref="E219:F219" si="73">ROUND((E220*(E221/100*E222/100*E223/100)),2)</f>
        <v>32021.759999999998</v>
      </c>
      <c r="F219" s="9">
        <f t="shared" si="73"/>
        <v>32021.759999999998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25241.49</v>
      </c>
      <c r="E220" s="9">
        <f>D220</f>
        <v>25241.49</v>
      </c>
      <c r="F220" s="9">
        <f>D220</f>
        <v>25241.49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107.2966812849</v>
      </c>
      <c r="E222" s="9">
        <f t="shared" si="74"/>
        <v>107.2966812849</v>
      </c>
      <c r="F222" s="9">
        <f t="shared" si="75"/>
        <v>107.2966812849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118.234418899</v>
      </c>
      <c r="E223" s="9">
        <f t="shared" si="74"/>
        <v>118.234418899</v>
      </c>
      <c r="F223" s="9">
        <f t="shared" si="75"/>
        <v>118.234418899</v>
      </c>
      <c r="G223" s="48" t="s">
        <v>0</v>
      </c>
    </row>
    <row r="224" spans="1:7" ht="28.9" customHeight="1">
      <c r="A224" s="21" t="s">
        <v>303</v>
      </c>
      <c r="B224" s="23" t="s">
        <v>106</v>
      </c>
      <c r="C224" s="22" t="s">
        <v>56</v>
      </c>
      <c r="D224" s="9">
        <f>Part1_1!K27</f>
        <v>3</v>
      </c>
      <c r="E224" s="9">
        <f t="shared" si="74"/>
        <v>3</v>
      </c>
      <c r="F224" s="9">
        <f t="shared" si="75"/>
        <v>3</v>
      </c>
      <c r="G224" s="48" t="s">
        <v>0</v>
      </c>
    </row>
    <row r="225" spans="1:7" ht="28.9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9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7" ht="43.35" customHeight="1">
      <c r="A229" s="21" t="s">
        <v>457</v>
      </c>
      <c r="B229" s="33" t="s">
        <v>91</v>
      </c>
      <c r="C229" s="32" t="s">
        <v>87</v>
      </c>
      <c r="D229" s="9">
        <f>D230*D235</f>
        <v>273845</v>
      </c>
      <c r="E229" s="9">
        <f>D229</f>
        <v>273845</v>
      </c>
      <c r="F229" s="9">
        <f>D229</f>
        <v>273845</v>
      </c>
      <c r="G229" s="19" t="s">
        <v>260</v>
      </c>
    </row>
    <row r="230" spans="1:7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13692.25</v>
      </c>
      <c r="E230" s="9">
        <f t="shared" ref="E230:F230" si="76">ROUND((E231*(E232/100*E233/100*E234/100)),2)</f>
        <v>13692.25</v>
      </c>
      <c r="F230" s="9">
        <f t="shared" si="76"/>
        <v>13692.25</v>
      </c>
      <c r="G230" s="19" t="s">
        <v>261</v>
      </c>
    </row>
    <row r="231" spans="1:7" ht="12.75" customHeight="1">
      <c r="A231" s="21" t="s">
        <v>253</v>
      </c>
      <c r="B231" s="33" t="s">
        <v>97</v>
      </c>
      <c r="C231" s="32" t="s">
        <v>87</v>
      </c>
      <c r="D231" s="9">
        <v>4524.16</v>
      </c>
      <c r="E231" s="9">
        <f>D231</f>
        <v>4524.16</v>
      </c>
      <c r="F231" s="9">
        <f>D231</f>
        <v>4524.16</v>
      </c>
      <c r="G231" s="33" t="s">
        <v>0</v>
      </c>
    </row>
    <row r="232" spans="1:7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3" t="s">
        <v>0</v>
      </c>
    </row>
    <row r="233" spans="1:7" ht="12.75" customHeight="1">
      <c r="A233" s="21" t="s">
        <v>255</v>
      </c>
      <c r="B233" s="33" t="s">
        <v>102</v>
      </c>
      <c r="C233" s="32" t="s">
        <v>100</v>
      </c>
      <c r="D233" s="9">
        <v>271.19447127810002</v>
      </c>
      <c r="E233" s="9">
        <f t="shared" si="77"/>
        <v>271.19447127810002</v>
      </c>
      <c r="F233" s="9">
        <f t="shared" si="78"/>
        <v>271.19447127810002</v>
      </c>
      <c r="G233" s="33" t="s">
        <v>0</v>
      </c>
    </row>
    <row r="234" spans="1:7" ht="12.75" customHeight="1">
      <c r="A234" s="21" t="s">
        <v>256</v>
      </c>
      <c r="B234" s="33" t="s">
        <v>104</v>
      </c>
      <c r="C234" s="32" t="s">
        <v>100</v>
      </c>
      <c r="D234" s="9">
        <v>111.59790273110001</v>
      </c>
      <c r="E234" s="9">
        <f t="shared" si="77"/>
        <v>111.59790273110001</v>
      </c>
      <c r="F234" s="9">
        <f t="shared" si="78"/>
        <v>111.59790273110001</v>
      </c>
      <c r="G234" s="33" t="s">
        <v>0</v>
      </c>
    </row>
    <row r="235" spans="1:7" ht="28.9" customHeight="1">
      <c r="A235" s="21" t="s">
        <v>257</v>
      </c>
      <c r="B235" s="33" t="s">
        <v>106</v>
      </c>
      <c r="C235" s="32" t="s">
        <v>56</v>
      </c>
      <c r="D235" s="9">
        <f>Part1_1!K28</f>
        <v>20</v>
      </c>
      <c r="E235" s="9">
        <f>D235</f>
        <v>20</v>
      </c>
      <c r="F235" s="9">
        <f>D235</f>
        <v>20</v>
      </c>
      <c r="G235" s="33" t="s">
        <v>0</v>
      </c>
    </row>
    <row r="236" spans="1:7" ht="28.9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9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3.35" customHeight="1">
      <c r="A240" s="21" t="s">
        <v>264</v>
      </c>
      <c r="B240" s="33" t="s">
        <v>91</v>
      </c>
      <c r="C240" s="32" t="s">
        <v>87</v>
      </c>
      <c r="D240" s="9">
        <f>D241*D246-D247*D248</f>
        <v>547690</v>
      </c>
      <c r="E240" s="9">
        <f>D240</f>
        <v>547690</v>
      </c>
      <c r="F240" s="9">
        <f>D240</f>
        <v>547690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13692.25</v>
      </c>
      <c r="E241" s="9">
        <f t="shared" ref="E241:F241" si="79">ROUND((E242*(E243/100*E244/100*E245/100)),2)</f>
        <v>13692.25</v>
      </c>
      <c r="F241" s="9">
        <f t="shared" si="79"/>
        <v>13692.25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4524.16</v>
      </c>
      <c r="E242" s="9">
        <f>D242</f>
        <v>4524.16</v>
      </c>
      <c r="F242" s="9">
        <f>D242</f>
        <v>4524.16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 t="shared" si="80"/>
        <v>271.19447127810002</v>
      </c>
      <c r="E244" s="9">
        <f t="shared" si="81"/>
        <v>271.19447127810002</v>
      </c>
      <c r="F244" s="9">
        <f t="shared" si="82"/>
        <v>271.19447127810002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 t="shared" si="80"/>
        <v>111.59790273110001</v>
      </c>
      <c r="E245" s="9">
        <f t="shared" si="81"/>
        <v>111.59790273110001</v>
      </c>
      <c r="F245" s="9">
        <f t="shared" si="82"/>
        <v>111.59790273110001</v>
      </c>
      <c r="G245" s="33" t="s">
        <v>0</v>
      </c>
    </row>
    <row r="246" spans="1:7" ht="28.9" customHeight="1">
      <c r="A246" s="21" t="s">
        <v>270</v>
      </c>
      <c r="B246" s="33" t="s">
        <v>106</v>
      </c>
      <c r="C246" s="32" t="s">
        <v>56</v>
      </c>
      <c r="D246" s="9">
        <f>Part1_1!L29</f>
        <v>40</v>
      </c>
      <c r="E246" s="9">
        <f t="shared" si="81"/>
        <v>40</v>
      </c>
      <c r="F246" s="9">
        <f t="shared" si="82"/>
        <v>40</v>
      </c>
      <c r="G246" s="33" t="s">
        <v>0</v>
      </c>
    </row>
    <row r="247" spans="1:7" ht="28.9" customHeight="1">
      <c r="A247" s="21" t="s">
        <v>271</v>
      </c>
      <c r="B247" s="33" t="s">
        <v>108</v>
      </c>
      <c r="C247" s="32" t="s">
        <v>87</v>
      </c>
      <c r="D247" s="9">
        <v>0</v>
      </c>
      <c r="E247" s="9">
        <f>D247</f>
        <v>0</v>
      </c>
      <c r="F247" s="9">
        <f>D247</f>
        <v>0</v>
      </c>
      <c r="G247" s="33" t="s">
        <v>0</v>
      </c>
    </row>
    <row r="248" spans="1:7" ht="28.9" customHeight="1">
      <c r="A248" s="21" t="s">
        <v>272</v>
      </c>
      <c r="B248" s="33" t="s">
        <v>110</v>
      </c>
      <c r="C248" s="32" t="s">
        <v>56</v>
      </c>
      <c r="D248" s="9">
        <f>D246</f>
        <v>40</v>
      </c>
      <c r="E248" s="9">
        <f t="shared" ref="E248:F248" si="83">E246</f>
        <v>40</v>
      </c>
      <c r="F248" s="9">
        <f t="shared" si="83"/>
        <v>40</v>
      </c>
      <c r="G248" s="33" t="s">
        <v>0</v>
      </c>
    </row>
    <row r="249" spans="1:7" ht="28.9" customHeight="1">
      <c r="A249" s="14" t="s">
        <v>35</v>
      </c>
      <c r="B249" s="15" t="s">
        <v>150</v>
      </c>
      <c r="C249" s="14" t="s">
        <v>87</v>
      </c>
      <c r="D249" s="9">
        <v>299899.77000000142</v>
      </c>
      <c r="E249" s="9">
        <f>D249</f>
        <v>299899.77000000142</v>
      </c>
      <c r="F249" s="9">
        <f>D249</f>
        <v>299899.77000000142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9659300</v>
      </c>
      <c r="E251" s="9">
        <f>E249+E6</f>
        <v>9659300</v>
      </c>
      <c r="F251" s="9">
        <f>F249+F6</f>
        <v>9659300</v>
      </c>
      <c r="G251" s="15" t="s">
        <v>153</v>
      </c>
    </row>
    <row r="253" spans="1:7">
      <c r="D253">
        <v>9659300</v>
      </c>
    </row>
    <row r="255" spans="1:7">
      <c r="D255">
        <f>D251-D253</f>
        <v>0</v>
      </c>
    </row>
    <row r="256" spans="1:7">
      <c r="E256" s="49"/>
    </row>
    <row r="257" spans="3:3">
      <c r="C257" s="2"/>
    </row>
    <row r="258" spans="3:3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66" t="s">
        <v>154</v>
      </c>
      <c r="B2" s="66"/>
      <c r="C2" s="66"/>
    </row>
    <row r="3" spans="1:3" ht="11.45" customHeight="1">
      <c r="A3" s="60" t="s">
        <v>0</v>
      </c>
      <c r="B3" s="60"/>
      <c r="C3" s="60"/>
    </row>
    <row r="4" spans="1:3" ht="21.6" customHeight="1">
      <c r="A4" s="60" t="s">
        <v>155</v>
      </c>
      <c r="B4" s="60"/>
      <c r="C4" s="60"/>
    </row>
    <row r="5" spans="1:3" ht="21.6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45" customHeight="1">
      <c r="A8" s="60" t="s">
        <v>0</v>
      </c>
      <c r="B8" s="60"/>
      <c r="C8" s="60"/>
    </row>
    <row r="9" spans="1:3" ht="21.6" customHeight="1">
      <c r="A9" s="75" t="s">
        <v>162</v>
      </c>
      <c r="B9" s="75"/>
      <c r="C9" s="75"/>
    </row>
    <row r="10" spans="1:3" ht="12.75" customHeight="1">
      <c r="A10" s="7" t="s">
        <v>34</v>
      </c>
      <c r="B10" s="74" t="s">
        <v>163</v>
      </c>
      <c r="C10" s="74"/>
    </row>
    <row r="11" spans="1:3" ht="12.75" customHeight="1">
      <c r="A11" s="7" t="s">
        <v>35</v>
      </c>
      <c r="B11" s="74" t="s">
        <v>164</v>
      </c>
      <c r="C11" s="74"/>
    </row>
    <row r="12" spans="1:3" ht="11.45" customHeight="1">
      <c r="A12" s="60" t="s">
        <v>0</v>
      </c>
      <c r="B12" s="60"/>
      <c r="C12" s="60"/>
    </row>
    <row r="13" spans="1:3" ht="21.6" customHeight="1">
      <c r="A13" s="75" t="s">
        <v>165</v>
      </c>
      <c r="B13" s="75"/>
      <c r="C13" s="75"/>
    </row>
    <row r="14" spans="1:3" ht="12.75" customHeight="1">
      <c r="A14" s="7" t="s">
        <v>34</v>
      </c>
      <c r="B14" s="74" t="s">
        <v>166</v>
      </c>
      <c r="C14" s="74"/>
    </row>
    <row r="15" spans="1:3" ht="11.45" customHeight="1">
      <c r="A15" s="60" t="s">
        <v>0</v>
      </c>
      <c r="B15" s="60"/>
      <c r="C15" s="60"/>
    </row>
    <row r="16" spans="1:3" ht="29.45" customHeight="1">
      <c r="A16" s="66" t="s">
        <v>167</v>
      </c>
      <c r="B16" s="66"/>
      <c r="C16" s="66"/>
    </row>
    <row r="17" spans="1:3" ht="10.35" customHeight="1">
      <c r="A17" s="72" t="s">
        <v>0</v>
      </c>
      <c r="B17" s="72"/>
      <c r="C17" s="72"/>
    </row>
    <row r="18" spans="1:3" ht="28.9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9" customHeight="1">
      <c r="A21" s="7" t="s">
        <v>36</v>
      </c>
      <c r="B21" s="8" t="s">
        <v>172</v>
      </c>
      <c r="C21" s="8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2023-02-28T08:24:13Z</dcterms:modified>
</cp:coreProperties>
</file>